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\2026\Neelttei medeelel 2025 2026\7\"/>
    </mc:Choice>
  </mc:AlternateContent>
  <bookViews>
    <workbookView xWindow="0" yWindow="0" windowWidth="28800" windowHeight="1161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2" i="1" l="1"/>
  <c r="AB22" i="1"/>
  <c r="AA22" i="1"/>
  <c r="Z22" i="1"/>
  <c r="Y22" i="1"/>
  <c r="X22" i="1"/>
  <c r="W22" i="1"/>
  <c r="V22" i="1"/>
  <c r="U22" i="1"/>
  <c r="T22" i="1"/>
  <c r="S22" i="1"/>
  <c r="R22" i="1"/>
  <c r="Q22" i="1"/>
  <c r="M22" i="1" s="1"/>
  <c r="P22" i="1"/>
  <c r="L22" i="1" s="1"/>
  <c r="O22" i="1"/>
  <c r="K22" i="1" s="1"/>
  <c r="N22" i="1"/>
  <c r="J22" i="1" s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M21" i="1" s="1"/>
  <c r="P21" i="1"/>
  <c r="L21" i="1" s="1"/>
  <c r="O21" i="1"/>
  <c r="N21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M20" i="1" s="1"/>
  <c r="P20" i="1"/>
  <c r="L20" i="1" s="1"/>
  <c r="O20" i="1"/>
  <c r="K20" i="1" s="1"/>
  <c r="N20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M19" i="1" s="1"/>
  <c r="P19" i="1"/>
  <c r="L19" i="1" s="1"/>
  <c r="O19" i="1"/>
  <c r="K19" i="1" s="1"/>
  <c r="N19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M18" i="1" s="1"/>
  <c r="P18" i="1"/>
  <c r="L18" i="1" s="1"/>
  <c r="O18" i="1"/>
  <c r="N18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L17" i="1" s="1"/>
  <c r="O17" i="1"/>
  <c r="N17" i="1"/>
  <c r="J17" i="1" s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M16" i="1" s="1"/>
  <c r="P16" i="1"/>
  <c r="O16" i="1"/>
  <c r="N16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I10" i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K8" i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K13" i="1" l="1"/>
  <c r="M13" i="1"/>
  <c r="J18" i="1"/>
  <c r="L16" i="1"/>
  <c r="J10" i="1"/>
  <c r="L13" i="1"/>
  <c r="L11" i="1"/>
  <c r="M10" i="1"/>
  <c r="K10" i="1"/>
  <c r="K11" i="1"/>
  <c r="L14" i="1"/>
  <c r="M14" i="1"/>
  <c r="L9" i="1"/>
  <c r="K12" i="1"/>
  <c r="L10" i="1"/>
  <c r="M9" i="1"/>
  <c r="J21" i="1"/>
  <c r="M17" i="1"/>
  <c r="L12" i="1"/>
  <c r="J11" i="1"/>
  <c r="J14" i="1"/>
  <c r="L15" i="1"/>
  <c r="J16" i="1"/>
  <c r="J9" i="1"/>
  <c r="K9" i="1"/>
  <c r="K21" i="1"/>
  <c r="J13" i="1"/>
  <c r="K15" i="1"/>
  <c r="M15" i="1"/>
  <c r="K16" i="1"/>
  <c r="J12" i="1"/>
  <c r="M12" i="1"/>
  <c r="J15" i="1"/>
  <c r="K14" i="1"/>
  <c r="J20" i="1"/>
  <c r="M11" i="1"/>
  <c r="K17" i="1"/>
  <c r="K18" i="1"/>
  <c r="J19" i="1"/>
</calcChain>
</file>

<file path=xl/sharedStrings.xml><?xml version="1.0" encoding="utf-8"?>
<sst xmlns="http://schemas.openxmlformats.org/spreadsheetml/2006/main" count="44" uniqueCount="27">
  <si>
    <t>НИЙГМИЙН ДААТГАЛЫН САНГААС ТЭТГЭВЭР АВАГЧИД, ЗАРЦУУЛСАН ХӨРӨНГИЙН ЖИЛИЙН ЭЦСИЙН МЭДЭЭ, насны бүлэг, тэтгэврийн төрөл, хүйсээр</t>
  </si>
  <si>
    <t>Насны 
бүлэг</t>
  </si>
  <si>
    <t>МД</t>
  </si>
  <si>
    <t>Нийт тэтгэвэр авагчид</t>
  </si>
  <si>
    <t>Өндөр насны тэтгэвэр</t>
  </si>
  <si>
    <t>Хөдөлмөрийн чадвар алдсаны тэтгэвэр</t>
  </si>
  <si>
    <t>Тэжээгчээ алдсаны тэтгэвэр</t>
  </si>
  <si>
    <t>Цэргийн тэтгэвэр</t>
  </si>
  <si>
    <t>Хүний тоо</t>
  </si>
  <si>
    <t>Зарцуулсан хөрөнгө, мян.төг</t>
  </si>
  <si>
    <t>Эмэгтэй</t>
  </si>
  <si>
    <t>А</t>
  </si>
  <si>
    <t>Б</t>
  </si>
  <si>
    <r>
      <t>Бүгд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  <charset val="204"/>
      </rPr>
      <t xml:space="preserve"> мөр1=мөр(2</t>
    </r>
    <r>
      <rPr>
        <sz val="10"/>
        <rFont val="Calibri"/>
        <family val="2"/>
        <charset val="204"/>
      </rPr>
      <t>÷</t>
    </r>
    <r>
      <rPr>
        <sz val="10"/>
        <rFont val="Arial"/>
        <family val="2"/>
        <charset val="204"/>
      </rPr>
      <t>14)</t>
    </r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</si>
  <si>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</si>
  <si>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</si>
  <si>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</si>
  <si>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</si>
  <si>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</si>
  <si>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</si>
  <si>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</si>
  <si>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</si>
  <si>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</si>
  <si>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</si>
  <si>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</si>
  <si>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</si>
  <si>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75-аас дээш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</si>
</sst>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  <charset val="204"/>
    </font>
    <font>
      <sz val="10"/>
      <name val="Calibri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0" fontId="3" fillId="2" borderId="0" xfId="0" applyFont="1" applyFill="1" applyAlignment="1">
      <alignment vertical="center" wrapText="1"/>
    </xf>
    <xf numFmtId="0" fontId="2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8" fillId="2" borderId="2" xfId="2" applyNumberFormat="1" applyFont="1" applyFill="1" applyBorder="1" applyAlignment="1">
      <alignment horizontal="left" vertical="center" wrapText="1"/>
    </xf>
    <xf numFmtId="3" fontId="8" fillId="2" borderId="3" xfId="2" applyNumberFormat="1" applyFont="1" applyFill="1" applyBorder="1" applyAlignment="1">
      <alignment horizontal="left" vertical="center" wrapText="1"/>
    </xf>
    <xf numFmtId="3" fontId="8" fillId="2" borderId="4" xfId="2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4" fontId="12" fillId="2" borderId="1" xfId="1" applyNumberFormat="1" applyFont="1" applyFill="1" applyBorder="1"/>
    <xf numFmtId="165" fontId="12" fillId="2" borderId="1" xfId="1" applyNumberFormat="1" applyFont="1" applyFill="1" applyBorder="1"/>
    <xf numFmtId="3" fontId="7" fillId="2" borderId="2" xfId="2" quotePrefix="1" applyNumberFormat="1" applyFill="1" applyBorder="1" applyAlignment="1">
      <alignment horizontal="left" vertical="center" indent="3"/>
    </xf>
    <xf numFmtId="3" fontId="7" fillId="2" borderId="3" xfId="2" quotePrefix="1" applyNumberFormat="1" applyFill="1" applyBorder="1" applyAlignment="1">
      <alignment horizontal="left" vertical="center" indent="3"/>
    </xf>
    <xf numFmtId="3" fontId="7" fillId="2" borderId="4" xfId="2" quotePrefix="1" applyNumberFormat="1" applyFill="1" applyBorder="1" applyAlignment="1">
      <alignment horizontal="left" vertical="center" indent="3"/>
    </xf>
    <xf numFmtId="164" fontId="6" fillId="2" borderId="1" xfId="1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/>
    <xf numFmtId="165" fontId="6" fillId="2" borderId="1" xfId="1" applyNumberFormat="1" applyFont="1" applyFill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d/2026/Neelttei%20medeelel%202025%202026/ND_maygt_2026%20-%202026.05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нүүр"/>
      <sheetName val="26"/>
      <sheetName val="27"/>
      <sheetName val="28нүүр"/>
      <sheetName val="28"/>
      <sheetName val="29"/>
      <sheetName val="30"/>
      <sheetName val="31"/>
      <sheetName val="32"/>
      <sheetName val="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0">
          <cell r="N20">
            <v>428483</v>
          </cell>
          <cell r="O20">
            <v>295315</v>
          </cell>
          <cell r="P20">
            <v>4315806102.9471703</v>
          </cell>
          <cell r="Q20">
            <v>2916449929.6663003</v>
          </cell>
          <cell r="R20">
            <v>68071</v>
          </cell>
          <cell r="S20">
            <v>27513</v>
          </cell>
          <cell r="T20">
            <v>455477228.23434997</v>
          </cell>
          <cell r="U20">
            <v>185888492.58489001</v>
          </cell>
          <cell r="V20">
            <v>22185</v>
          </cell>
          <cell r="W20">
            <v>17550</v>
          </cell>
          <cell r="X20">
            <v>157722748.373</v>
          </cell>
          <cell r="Y20">
            <v>124941878.63468</v>
          </cell>
        </row>
        <row r="21"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187</v>
          </cell>
          <cell r="W21">
            <v>104</v>
          </cell>
          <cell r="X21">
            <v>883323.84657610953</v>
          </cell>
          <cell r="Y21">
            <v>496061.22499999998</v>
          </cell>
        </row>
        <row r="22"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217</v>
          </cell>
          <cell r="S22">
            <v>84</v>
          </cell>
          <cell r="T22">
            <v>1425693.7324177059</v>
          </cell>
          <cell r="U22">
            <v>550108.31700000004</v>
          </cell>
          <cell r="V22">
            <v>187</v>
          </cell>
          <cell r="W22">
            <v>108</v>
          </cell>
          <cell r="X22">
            <v>1167578.568388866</v>
          </cell>
          <cell r="Y22">
            <v>673782.30700000003</v>
          </cell>
        </row>
        <row r="23"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1382</v>
          </cell>
          <cell r="S23">
            <v>605</v>
          </cell>
          <cell r="T23">
            <v>8906360.6495322119</v>
          </cell>
          <cell r="U23">
            <v>3915189.4890000001</v>
          </cell>
          <cell r="V23">
            <v>450</v>
          </cell>
          <cell r="W23">
            <v>323</v>
          </cell>
          <cell r="X23">
            <v>3004491.38478019</v>
          </cell>
          <cell r="Y23">
            <v>2187627.59</v>
          </cell>
        </row>
        <row r="24"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3463</v>
          </cell>
          <cell r="S24">
            <v>1658</v>
          </cell>
          <cell r="T24">
            <v>22790390.682904467</v>
          </cell>
          <cell r="U24">
            <v>10865925.593</v>
          </cell>
          <cell r="V24">
            <v>876</v>
          </cell>
          <cell r="W24">
            <v>654</v>
          </cell>
          <cell r="X24">
            <v>6252703.3268933157</v>
          </cell>
          <cell r="Y24">
            <v>4748311.3839999996</v>
          </cell>
        </row>
        <row r="25">
          <cell r="N25">
            <v>2</v>
          </cell>
          <cell r="O25">
            <v>1</v>
          </cell>
          <cell r="P25">
            <v>9017.152487875921</v>
          </cell>
          <cell r="Q25">
            <v>8367.7150000000001</v>
          </cell>
          <cell r="R25">
            <v>6228</v>
          </cell>
          <cell r="S25">
            <v>3079</v>
          </cell>
          <cell r="T25">
            <v>41758804.598253347</v>
          </cell>
          <cell r="U25">
            <v>20679661.112</v>
          </cell>
          <cell r="V25">
            <v>2060</v>
          </cell>
          <cell r="W25">
            <v>1609</v>
          </cell>
          <cell r="X25">
            <v>15572440.1924755</v>
          </cell>
          <cell r="Y25">
            <v>12178309.88699</v>
          </cell>
        </row>
        <row r="26">
          <cell r="N26">
            <v>23</v>
          </cell>
          <cell r="O26">
            <v>11</v>
          </cell>
          <cell r="P26">
            <v>212225.11383729364</v>
          </cell>
          <cell r="Q26">
            <v>95786.618000000002</v>
          </cell>
          <cell r="R26">
            <v>8713</v>
          </cell>
          <cell r="S26">
            <v>4390</v>
          </cell>
          <cell r="T26">
            <v>59302824.007517859</v>
          </cell>
          <cell r="U26">
            <v>29933167.544659998</v>
          </cell>
          <cell r="V26">
            <v>3277</v>
          </cell>
          <cell r="W26">
            <v>2561</v>
          </cell>
          <cell r="X26">
            <v>24187059.535063848</v>
          </cell>
          <cell r="Y26">
            <v>18743436.612</v>
          </cell>
        </row>
        <row r="27">
          <cell r="N27">
            <v>187</v>
          </cell>
          <cell r="O27">
            <v>151</v>
          </cell>
          <cell r="P27">
            <v>2287710.9987573521</v>
          </cell>
          <cell r="Q27">
            <v>1918697.7520000001</v>
          </cell>
          <cell r="R27">
            <v>12768</v>
          </cell>
          <cell r="S27">
            <v>6276</v>
          </cell>
          <cell r="T27">
            <v>86509779.718747884</v>
          </cell>
          <cell r="U27">
            <v>43115170.726999998</v>
          </cell>
          <cell r="V27">
            <v>4536</v>
          </cell>
          <cell r="W27">
            <v>3673</v>
          </cell>
          <cell r="X27">
            <v>32294988.910410866</v>
          </cell>
          <cell r="Y27">
            <v>26055330.207010001</v>
          </cell>
        </row>
        <row r="28">
          <cell r="N28">
            <v>22851</v>
          </cell>
          <cell r="O28">
            <v>22160</v>
          </cell>
          <cell r="P28">
            <v>210821161.70737684</v>
          </cell>
          <cell r="Q28">
            <v>197847032.6464</v>
          </cell>
          <cell r="R28">
            <v>16012</v>
          </cell>
          <cell r="S28">
            <v>7158</v>
          </cell>
          <cell r="T28">
            <v>108376851.18716347</v>
          </cell>
          <cell r="U28">
            <v>49030530.193000004</v>
          </cell>
          <cell r="V28">
            <v>4627</v>
          </cell>
          <cell r="W28">
            <v>3794</v>
          </cell>
          <cell r="X28">
            <v>32163953.425603144</v>
          </cell>
          <cell r="Y28">
            <v>26245153.745680001</v>
          </cell>
        </row>
        <row r="29">
          <cell r="N29">
            <v>83022</v>
          </cell>
          <cell r="O29">
            <v>70645</v>
          </cell>
          <cell r="P29">
            <v>848998906.24931729</v>
          </cell>
          <cell r="Q29">
            <v>715028291.65276003</v>
          </cell>
          <cell r="R29">
            <v>13468</v>
          </cell>
          <cell r="S29">
            <v>3466</v>
          </cell>
          <cell r="T29">
            <v>89228777.558063015</v>
          </cell>
          <cell r="U29">
            <v>21767145.190230001</v>
          </cell>
          <cell r="V29">
            <v>2619</v>
          </cell>
          <cell r="W29">
            <v>2035</v>
          </cell>
          <cell r="X29">
            <v>17782740.128079668</v>
          </cell>
          <cell r="Y29">
            <v>13765590.218</v>
          </cell>
        </row>
        <row r="30">
          <cell r="N30">
            <v>118037</v>
          </cell>
          <cell r="O30">
            <v>73797</v>
          </cell>
          <cell r="P30">
            <v>1198228694.6743877</v>
          </cell>
          <cell r="Q30">
            <v>750731226.59923995</v>
          </cell>
          <cell r="R30">
            <v>4931</v>
          </cell>
          <cell r="S30">
            <v>474</v>
          </cell>
          <cell r="T30">
            <v>30370529.314334121</v>
          </cell>
          <cell r="U30">
            <v>3488341.7050000001</v>
          </cell>
          <cell r="V30">
            <v>1261</v>
          </cell>
          <cell r="W30">
            <v>950</v>
          </cell>
          <cell r="X30">
            <v>8783103.3577116802</v>
          </cell>
          <cell r="Y30">
            <v>6698877.2089999998</v>
          </cell>
        </row>
        <row r="31">
          <cell r="N31">
            <v>93209</v>
          </cell>
          <cell r="O31">
            <v>56848</v>
          </cell>
          <cell r="P31">
            <v>925421240.14181089</v>
          </cell>
          <cell r="Q31">
            <v>548681306.50390005</v>
          </cell>
          <cell r="R31">
            <v>603</v>
          </cell>
          <cell r="S31">
            <v>200</v>
          </cell>
          <cell r="T31">
            <v>4515650.1793347243</v>
          </cell>
          <cell r="U31">
            <v>1588083.2209999999</v>
          </cell>
          <cell r="V31">
            <v>844</v>
          </cell>
          <cell r="W31">
            <v>675</v>
          </cell>
          <cell r="X31">
            <v>6162286.7104052659</v>
          </cell>
          <cell r="Y31">
            <v>4975840.1150000002</v>
          </cell>
        </row>
        <row r="32">
          <cell r="N32">
            <v>49660</v>
          </cell>
          <cell r="O32">
            <v>31168</v>
          </cell>
          <cell r="P32">
            <v>498561632.06846321</v>
          </cell>
          <cell r="Q32">
            <v>306687747.57249999</v>
          </cell>
          <cell r="R32">
            <v>185</v>
          </cell>
          <cell r="S32">
            <v>77</v>
          </cell>
          <cell r="T32">
            <v>1478859.8709845804</v>
          </cell>
          <cell r="U32">
            <v>597506.72600000002</v>
          </cell>
          <cell r="V32">
            <v>453</v>
          </cell>
          <cell r="W32">
            <v>374</v>
          </cell>
          <cell r="X32">
            <v>3306640.9491420495</v>
          </cell>
          <cell r="Y32">
            <v>2817711.0329999998</v>
          </cell>
        </row>
        <row r="33">
          <cell r="N33">
            <v>61492</v>
          </cell>
          <cell r="O33">
            <v>40534</v>
          </cell>
          <cell r="P33">
            <v>631265514.84073126</v>
          </cell>
          <cell r="Q33">
            <v>395451472.60650003</v>
          </cell>
          <cell r="R33">
            <v>101</v>
          </cell>
          <cell r="S33">
            <v>46</v>
          </cell>
          <cell r="T33">
            <v>812706.73509661632</v>
          </cell>
          <cell r="U33">
            <v>357662.76699999999</v>
          </cell>
          <cell r="V33">
            <v>808</v>
          </cell>
          <cell r="W33">
            <v>690</v>
          </cell>
          <cell r="X33">
            <v>6161438.0374695044</v>
          </cell>
          <cell r="Y33">
            <v>5355847.102</v>
          </cell>
        </row>
      </sheetData>
      <sheetData sheetId="18"/>
      <sheetData sheetId="19"/>
      <sheetData sheetId="20">
        <row r="20">
          <cell r="I20">
            <v>23596</v>
          </cell>
          <cell r="J20">
            <v>5192</v>
          </cell>
          <cell r="K20">
            <v>411406175.92561728</v>
          </cell>
          <cell r="L20">
            <v>85645059.674999997</v>
          </cell>
        </row>
        <row r="21">
          <cell r="I21">
            <v>9</v>
          </cell>
          <cell r="J21">
            <v>3</v>
          </cell>
          <cell r="K21">
            <v>42426.082999999999</v>
          </cell>
          <cell r="L21">
            <v>12623.287</v>
          </cell>
        </row>
        <row r="22">
          <cell r="I22">
            <v>7</v>
          </cell>
          <cell r="J22">
            <v>3</v>
          </cell>
          <cell r="K22">
            <v>34537.076999999997</v>
          </cell>
          <cell r="L22">
            <v>20269.935000000001</v>
          </cell>
        </row>
        <row r="23">
          <cell r="I23">
            <v>34</v>
          </cell>
          <cell r="J23">
            <v>22</v>
          </cell>
          <cell r="K23">
            <v>244855.674</v>
          </cell>
          <cell r="L23">
            <v>165447.478</v>
          </cell>
        </row>
        <row r="24">
          <cell r="I24">
            <v>106</v>
          </cell>
          <cell r="J24">
            <v>69</v>
          </cell>
          <cell r="K24">
            <v>949612.64399999997</v>
          </cell>
          <cell r="L24">
            <v>676164.71899999992</v>
          </cell>
        </row>
        <row r="25">
          <cell r="I25">
            <v>508</v>
          </cell>
          <cell r="J25">
            <v>224</v>
          </cell>
          <cell r="K25">
            <v>5902523.182</v>
          </cell>
          <cell r="L25">
            <v>2716428.5970000001</v>
          </cell>
        </row>
        <row r="26">
          <cell r="I26">
            <v>2173</v>
          </cell>
          <cell r="J26">
            <v>598</v>
          </cell>
          <cell r="K26">
            <v>38139699.102272011</v>
          </cell>
          <cell r="L26">
            <v>9836185.182</v>
          </cell>
        </row>
        <row r="27">
          <cell r="I27">
            <v>3927</v>
          </cell>
          <cell r="J27">
            <v>1098</v>
          </cell>
          <cell r="K27">
            <v>74030685.119625062</v>
          </cell>
          <cell r="L27">
            <v>19006623.629999999</v>
          </cell>
        </row>
        <row r="28">
          <cell r="I28">
            <v>3588</v>
          </cell>
          <cell r="J28">
            <v>983</v>
          </cell>
          <cell r="K28">
            <v>70516247.082661286</v>
          </cell>
          <cell r="L28">
            <v>18425269.406000003</v>
          </cell>
        </row>
        <row r="29">
          <cell r="I29">
            <v>2828</v>
          </cell>
          <cell r="J29">
            <v>623</v>
          </cell>
          <cell r="K29">
            <v>52309461.847839527</v>
          </cell>
          <cell r="L29">
            <v>11091890.383000001</v>
          </cell>
        </row>
        <row r="30">
          <cell r="I30">
            <v>3006</v>
          </cell>
          <cell r="J30">
            <v>509</v>
          </cell>
          <cell r="K30">
            <v>50064856.71438814</v>
          </cell>
          <cell r="L30">
            <v>7763493.1529999999</v>
          </cell>
        </row>
        <row r="31">
          <cell r="I31">
            <v>3185</v>
          </cell>
          <cell r="J31">
            <v>403</v>
          </cell>
          <cell r="K31">
            <v>49277241.974468686</v>
          </cell>
          <cell r="L31">
            <v>5919123.0609999998</v>
          </cell>
        </row>
        <row r="32">
          <cell r="I32">
            <v>1891</v>
          </cell>
          <cell r="J32">
            <v>257</v>
          </cell>
          <cell r="K32">
            <v>30263455.163954485</v>
          </cell>
          <cell r="L32">
            <v>3808697.0449999995</v>
          </cell>
        </row>
        <row r="33">
          <cell r="I33">
            <v>2334</v>
          </cell>
          <cell r="J33">
            <v>400</v>
          </cell>
          <cell r="K33">
            <v>39630574.260408036</v>
          </cell>
          <cell r="L33">
            <v>6202843.7990000006</v>
          </cell>
        </row>
      </sheetData>
      <sheetData sheetId="21"/>
      <sheetData sheetId="22">
        <row r="21">
          <cell r="M21">
            <v>3287</v>
          </cell>
          <cell r="N21">
            <v>613</v>
          </cell>
          <cell r="O21">
            <v>38173308.734999999</v>
          </cell>
          <cell r="P21">
            <v>6433800.21</v>
          </cell>
          <cell r="Q21">
            <v>490</v>
          </cell>
          <cell r="R21">
            <v>442</v>
          </cell>
          <cell r="S21">
            <v>5849606.8729999997</v>
          </cell>
          <cell r="T21">
            <v>5324282.9799999986</v>
          </cell>
        </row>
        <row r="22">
          <cell r="M22">
            <v>2</v>
          </cell>
          <cell r="N22">
            <v>0</v>
          </cell>
          <cell r="O22">
            <v>10576.019</v>
          </cell>
          <cell r="P22">
            <v>0</v>
          </cell>
          <cell r="Q22">
            <v>2</v>
          </cell>
          <cell r="R22">
            <v>0</v>
          </cell>
          <cell r="S22">
            <v>12297.29</v>
          </cell>
          <cell r="T22">
            <v>0</v>
          </cell>
        </row>
        <row r="23">
          <cell r="M23">
            <v>13</v>
          </cell>
          <cell r="N23">
            <v>0</v>
          </cell>
          <cell r="O23">
            <v>97616.915999999997</v>
          </cell>
          <cell r="P23">
            <v>0</v>
          </cell>
          <cell r="Q23">
            <v>3</v>
          </cell>
          <cell r="R23">
            <v>2</v>
          </cell>
          <cell r="S23">
            <v>30924.34</v>
          </cell>
          <cell r="T23">
            <v>15789.55</v>
          </cell>
        </row>
        <row r="24">
          <cell r="M24">
            <v>26</v>
          </cell>
          <cell r="N24">
            <v>3</v>
          </cell>
          <cell r="O24">
            <v>214842.785</v>
          </cell>
          <cell r="P24">
            <v>26604.58</v>
          </cell>
          <cell r="Q24">
            <v>19</v>
          </cell>
          <cell r="R24">
            <v>17</v>
          </cell>
          <cell r="S24">
            <v>212669.67</v>
          </cell>
          <cell r="T24">
            <v>174760.58</v>
          </cell>
        </row>
        <row r="25">
          <cell r="M25">
            <v>71</v>
          </cell>
          <cell r="N25">
            <v>6</v>
          </cell>
          <cell r="O25">
            <v>717609.84400000004</v>
          </cell>
          <cell r="P25">
            <v>38195.06</v>
          </cell>
          <cell r="Q25">
            <v>39</v>
          </cell>
          <cell r="R25">
            <v>34</v>
          </cell>
          <cell r="S25">
            <v>479796.94</v>
          </cell>
          <cell r="T25">
            <v>430631.05</v>
          </cell>
        </row>
        <row r="26">
          <cell r="M26">
            <v>153</v>
          </cell>
          <cell r="N26">
            <v>25</v>
          </cell>
          <cell r="O26">
            <v>1731513.7139999999</v>
          </cell>
          <cell r="P26">
            <v>235862.39999999999</v>
          </cell>
          <cell r="Q26">
            <v>72</v>
          </cell>
          <cell r="R26">
            <v>66</v>
          </cell>
          <cell r="S26">
            <v>1051401.8799999999</v>
          </cell>
          <cell r="T26">
            <v>993117.97</v>
          </cell>
        </row>
        <row r="27">
          <cell r="M27">
            <v>184</v>
          </cell>
          <cell r="N27">
            <v>21</v>
          </cell>
          <cell r="O27">
            <v>2335739.3259999999</v>
          </cell>
          <cell r="P27">
            <v>197914.23</v>
          </cell>
          <cell r="Q27">
            <v>85</v>
          </cell>
          <cell r="R27">
            <v>74</v>
          </cell>
          <cell r="S27">
            <v>1199484.2230000012</v>
          </cell>
          <cell r="T27">
            <v>1065963.53</v>
          </cell>
        </row>
        <row r="28">
          <cell r="M28">
            <v>280</v>
          </cell>
          <cell r="N28">
            <v>42</v>
          </cell>
          <cell r="O28">
            <v>3582605.4590000003</v>
          </cell>
          <cell r="P28">
            <v>439209.29</v>
          </cell>
          <cell r="Q28">
            <v>69</v>
          </cell>
          <cell r="R28">
            <v>65</v>
          </cell>
          <cell r="S28">
            <v>869535.19</v>
          </cell>
          <cell r="T28">
            <v>822150.93</v>
          </cell>
        </row>
        <row r="29">
          <cell r="M29">
            <v>402</v>
          </cell>
          <cell r="N29">
            <v>62</v>
          </cell>
          <cell r="O29">
            <v>4759007.5760000004</v>
          </cell>
          <cell r="P29">
            <v>587505.15</v>
          </cell>
          <cell r="Q29">
            <v>58</v>
          </cell>
          <cell r="R29">
            <v>49</v>
          </cell>
          <cell r="S29">
            <v>627921.49</v>
          </cell>
          <cell r="T29">
            <v>519956.03</v>
          </cell>
        </row>
        <row r="30">
          <cell r="M30">
            <v>475</v>
          </cell>
          <cell r="N30">
            <v>97</v>
          </cell>
          <cell r="O30">
            <v>4941725.108</v>
          </cell>
          <cell r="P30">
            <v>953820.65</v>
          </cell>
          <cell r="Q30">
            <v>35</v>
          </cell>
          <cell r="R30">
            <v>32</v>
          </cell>
          <cell r="S30">
            <v>329255.08</v>
          </cell>
          <cell r="T30">
            <v>307623.14</v>
          </cell>
        </row>
        <row r="31">
          <cell r="M31">
            <v>664</v>
          </cell>
          <cell r="N31">
            <v>153</v>
          </cell>
          <cell r="O31">
            <v>7353765.9349999996</v>
          </cell>
          <cell r="P31">
            <v>1581881.03</v>
          </cell>
          <cell r="Q31">
            <v>15</v>
          </cell>
          <cell r="R31">
            <v>13</v>
          </cell>
          <cell r="S31">
            <v>141627.93</v>
          </cell>
          <cell r="T31">
            <v>130805.51</v>
          </cell>
        </row>
        <row r="32">
          <cell r="M32">
            <v>534</v>
          </cell>
          <cell r="N32">
            <v>118</v>
          </cell>
          <cell r="O32">
            <v>6383287.2570000002</v>
          </cell>
          <cell r="P32">
            <v>1338095.8500000001</v>
          </cell>
          <cell r="Q32">
            <v>27</v>
          </cell>
          <cell r="R32">
            <v>24</v>
          </cell>
          <cell r="S32">
            <v>253718.77</v>
          </cell>
          <cell r="T32">
            <v>222510.62</v>
          </cell>
        </row>
        <row r="33">
          <cell r="M33">
            <v>297</v>
          </cell>
          <cell r="N33">
            <v>55</v>
          </cell>
          <cell r="O33">
            <v>3664831.1520000002</v>
          </cell>
          <cell r="P33">
            <v>642364.79</v>
          </cell>
          <cell r="Q33">
            <v>23</v>
          </cell>
          <cell r="R33">
            <v>23</v>
          </cell>
          <cell r="S33">
            <v>234637.27</v>
          </cell>
          <cell r="T33">
            <v>234637.27</v>
          </cell>
        </row>
        <row r="34">
          <cell r="M34">
            <v>186</v>
          </cell>
          <cell r="N34">
            <v>31</v>
          </cell>
          <cell r="O34">
            <v>2380187.6439999999</v>
          </cell>
          <cell r="P34">
            <v>392347.18</v>
          </cell>
          <cell r="Q34">
            <v>43</v>
          </cell>
          <cell r="R34">
            <v>43</v>
          </cell>
          <cell r="S34">
            <v>406336.8</v>
          </cell>
          <cell r="T34">
            <v>406336.8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2"/>
  <sheetViews>
    <sheetView tabSelected="1" workbookViewId="0">
      <selection activeCell="E29" sqref="E29"/>
    </sheetView>
  </sheetViews>
  <sheetFormatPr defaultColWidth="13.7109375" defaultRowHeight="13.5" customHeight="1" x14ac:dyDescent="0.2"/>
  <cols>
    <col min="1" max="1" width="26.28515625" style="2" customWidth="1"/>
    <col min="2" max="8" width="3.42578125" style="2" customWidth="1"/>
    <col min="9" max="9" width="4.7109375" style="2" customWidth="1"/>
    <col min="10" max="10" width="11.28515625" style="2" bestFit="1" customWidth="1"/>
    <col min="11" max="11" width="10.28515625" style="2" bestFit="1" customWidth="1"/>
    <col min="12" max="13" width="17.42578125" style="2" customWidth="1"/>
    <col min="14" max="14" width="11.28515625" style="2" bestFit="1" customWidth="1"/>
    <col min="15" max="15" width="10.28515625" style="2" bestFit="1" customWidth="1"/>
    <col min="16" max="17" width="19" style="2" customWidth="1"/>
    <col min="18" max="18" width="11.28515625" style="2" bestFit="1" customWidth="1"/>
    <col min="19" max="19" width="9.85546875" style="2" bestFit="1" customWidth="1"/>
    <col min="20" max="21" width="15.7109375" style="2" customWidth="1"/>
    <col min="22" max="22" width="12.5703125" style="2" customWidth="1"/>
    <col min="23" max="23" width="9.85546875" style="2" bestFit="1" customWidth="1"/>
    <col min="24" max="25" width="15.7109375" style="2" customWidth="1"/>
    <col min="26" max="26" width="11.28515625" style="2" bestFit="1" customWidth="1"/>
    <col min="27" max="27" width="9.85546875" style="2" bestFit="1" customWidth="1"/>
    <col min="28" max="29" width="15.7109375" style="2" customWidth="1"/>
    <col min="30" max="16384" width="13.7109375" style="2"/>
  </cols>
  <sheetData>
    <row r="1" spans="1:75" ht="18" x14ac:dyDescent="0.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75" ht="14.25" x14ac:dyDescent="0.2">
      <c r="R2" s="5"/>
      <c r="S2" s="5"/>
      <c r="W2" s="1"/>
      <c r="X2" s="4"/>
      <c r="Y2" s="4"/>
      <c r="Z2" s="4"/>
      <c r="AA2" s="4"/>
      <c r="AB2" s="4"/>
      <c r="AC2" s="4"/>
    </row>
    <row r="3" spans="1:75" ht="12.75" x14ac:dyDescent="0.2">
      <c r="A3" s="6" t="s">
        <v>1</v>
      </c>
      <c r="B3" s="7"/>
      <c r="C3" s="7"/>
      <c r="D3" s="7"/>
      <c r="E3" s="7"/>
      <c r="F3" s="7"/>
      <c r="G3" s="7"/>
      <c r="H3" s="8"/>
      <c r="I3" s="9" t="s">
        <v>2</v>
      </c>
      <c r="J3" s="6" t="s">
        <v>3</v>
      </c>
      <c r="K3" s="7"/>
      <c r="L3" s="7"/>
      <c r="M3" s="7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1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</row>
    <row r="4" spans="1:75" ht="12.75" x14ac:dyDescent="0.2">
      <c r="A4" s="13"/>
      <c r="B4" s="14"/>
      <c r="C4" s="14"/>
      <c r="D4" s="14"/>
      <c r="E4" s="14"/>
      <c r="F4" s="14"/>
      <c r="G4" s="14"/>
      <c r="H4" s="15"/>
      <c r="I4" s="9"/>
      <c r="J4" s="13"/>
      <c r="K4" s="14"/>
      <c r="L4" s="14"/>
      <c r="M4" s="14"/>
      <c r="N4" s="6" t="s">
        <v>4</v>
      </c>
      <c r="O4" s="7"/>
      <c r="P4" s="7"/>
      <c r="Q4" s="8"/>
      <c r="R4" s="13" t="s">
        <v>5</v>
      </c>
      <c r="S4" s="14"/>
      <c r="T4" s="14"/>
      <c r="U4" s="14"/>
      <c r="V4" s="13" t="s">
        <v>6</v>
      </c>
      <c r="W4" s="14"/>
      <c r="X4" s="14"/>
      <c r="Y4" s="14"/>
      <c r="Z4" s="13" t="s">
        <v>7</v>
      </c>
      <c r="AA4" s="14"/>
      <c r="AB4" s="14"/>
      <c r="AC4" s="15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</row>
    <row r="5" spans="1:75" ht="12.75" x14ac:dyDescent="0.2">
      <c r="A5" s="13"/>
      <c r="B5" s="14"/>
      <c r="C5" s="14"/>
      <c r="D5" s="14"/>
      <c r="E5" s="14"/>
      <c r="F5" s="14"/>
      <c r="G5" s="14"/>
      <c r="H5" s="15"/>
      <c r="I5" s="16"/>
      <c r="J5" s="13" t="s">
        <v>8</v>
      </c>
      <c r="K5" s="17"/>
      <c r="L5" s="6" t="s">
        <v>9</v>
      </c>
      <c r="M5" s="18"/>
      <c r="N5" s="13" t="s">
        <v>8</v>
      </c>
      <c r="O5" s="17"/>
      <c r="P5" s="6" t="s">
        <v>9</v>
      </c>
      <c r="Q5" s="18"/>
      <c r="R5" s="13" t="s">
        <v>8</v>
      </c>
      <c r="S5" s="17"/>
      <c r="T5" s="6" t="s">
        <v>9</v>
      </c>
      <c r="U5" s="19"/>
      <c r="V5" s="13" t="s">
        <v>8</v>
      </c>
      <c r="W5" s="17"/>
      <c r="X5" s="6" t="s">
        <v>9</v>
      </c>
      <c r="Y5" s="19"/>
      <c r="Z5" s="13" t="s">
        <v>8</v>
      </c>
      <c r="AA5" s="17"/>
      <c r="AB5" s="6" t="s">
        <v>9</v>
      </c>
      <c r="AC5" s="18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</row>
    <row r="6" spans="1:75" ht="12.75" x14ac:dyDescent="0.2">
      <c r="A6" s="13"/>
      <c r="B6" s="14"/>
      <c r="C6" s="14"/>
      <c r="D6" s="14"/>
      <c r="E6" s="14"/>
      <c r="F6" s="14"/>
      <c r="G6" s="14"/>
      <c r="H6" s="15"/>
      <c r="I6" s="16"/>
      <c r="J6" s="20"/>
      <c r="K6" s="21" t="s">
        <v>10</v>
      </c>
      <c r="L6" s="20"/>
      <c r="M6" s="21" t="s">
        <v>10</v>
      </c>
      <c r="N6" s="13"/>
      <c r="O6" s="21" t="s">
        <v>10</v>
      </c>
      <c r="P6" s="20"/>
      <c r="Q6" s="21" t="s">
        <v>10</v>
      </c>
      <c r="R6" s="20"/>
      <c r="S6" s="21" t="s">
        <v>10</v>
      </c>
      <c r="T6" s="20"/>
      <c r="U6" s="22" t="s">
        <v>10</v>
      </c>
      <c r="V6" s="20"/>
      <c r="W6" s="21" t="s">
        <v>10</v>
      </c>
      <c r="X6" s="20"/>
      <c r="Y6" s="22" t="s">
        <v>10</v>
      </c>
      <c r="Z6" s="20"/>
      <c r="AA6" s="21" t="s">
        <v>10</v>
      </c>
      <c r="AB6" s="20"/>
      <c r="AC6" s="21" t="s">
        <v>10</v>
      </c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</row>
    <row r="7" spans="1:75" ht="12.75" x14ac:dyDescent="0.2">
      <c r="A7" s="23"/>
      <c r="B7" s="24"/>
      <c r="C7" s="24"/>
      <c r="D7" s="24"/>
      <c r="E7" s="24"/>
      <c r="F7" s="24"/>
      <c r="G7" s="24"/>
      <c r="H7" s="25"/>
      <c r="I7" s="16"/>
      <c r="J7" s="26"/>
      <c r="K7" s="27"/>
      <c r="L7" s="26"/>
      <c r="M7" s="27"/>
      <c r="N7" s="23"/>
      <c r="O7" s="27"/>
      <c r="P7" s="26"/>
      <c r="Q7" s="27"/>
      <c r="R7" s="26"/>
      <c r="S7" s="27"/>
      <c r="T7" s="26"/>
      <c r="U7" s="28"/>
      <c r="V7" s="26"/>
      <c r="W7" s="27"/>
      <c r="X7" s="26"/>
      <c r="Y7" s="28"/>
      <c r="Z7" s="26"/>
      <c r="AA7" s="27"/>
      <c r="AB7" s="26"/>
      <c r="AC7" s="27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</row>
    <row r="8" spans="1:75" ht="12.75" x14ac:dyDescent="0.2">
      <c r="A8" s="9" t="s">
        <v>11</v>
      </c>
      <c r="B8" s="29"/>
      <c r="C8" s="29"/>
      <c r="D8" s="29"/>
      <c r="E8" s="29"/>
      <c r="F8" s="29"/>
      <c r="G8" s="29"/>
      <c r="H8" s="30"/>
      <c r="I8" s="31" t="s">
        <v>12</v>
      </c>
      <c r="J8" s="31">
        <v>1</v>
      </c>
      <c r="K8" s="31">
        <f>+J8+1</f>
        <v>2</v>
      </c>
      <c r="L8" s="31">
        <f t="shared" ref="L8:Y8" si="0">+K8+1</f>
        <v>3</v>
      </c>
      <c r="M8" s="31">
        <f t="shared" si="0"/>
        <v>4</v>
      </c>
      <c r="N8" s="31">
        <f t="shared" si="0"/>
        <v>5</v>
      </c>
      <c r="O8" s="31">
        <f t="shared" si="0"/>
        <v>6</v>
      </c>
      <c r="P8" s="31">
        <f t="shared" si="0"/>
        <v>7</v>
      </c>
      <c r="Q8" s="31">
        <f t="shared" si="0"/>
        <v>8</v>
      </c>
      <c r="R8" s="31">
        <f t="shared" si="0"/>
        <v>9</v>
      </c>
      <c r="S8" s="31">
        <f t="shared" si="0"/>
        <v>10</v>
      </c>
      <c r="T8" s="31">
        <f t="shared" si="0"/>
        <v>11</v>
      </c>
      <c r="U8" s="31">
        <f t="shared" si="0"/>
        <v>12</v>
      </c>
      <c r="V8" s="31">
        <f t="shared" si="0"/>
        <v>13</v>
      </c>
      <c r="W8" s="31">
        <f t="shared" si="0"/>
        <v>14</v>
      </c>
      <c r="X8" s="31">
        <f t="shared" si="0"/>
        <v>15</v>
      </c>
      <c r="Y8" s="31">
        <f t="shared" si="0"/>
        <v>16</v>
      </c>
      <c r="Z8" s="31">
        <v>17</v>
      </c>
      <c r="AA8" s="31">
        <v>18</v>
      </c>
      <c r="AB8" s="31">
        <v>19</v>
      </c>
      <c r="AC8" s="31">
        <v>20</v>
      </c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</row>
    <row r="9" spans="1:75" ht="12.75" x14ac:dyDescent="0.2">
      <c r="A9" s="32" t="s">
        <v>13</v>
      </c>
      <c r="B9" s="33"/>
      <c r="C9" s="33"/>
      <c r="D9" s="33"/>
      <c r="E9" s="33"/>
      <c r="F9" s="33"/>
      <c r="G9" s="33"/>
      <c r="H9" s="34"/>
      <c r="I9" s="35">
        <v>1</v>
      </c>
      <c r="J9" s="36">
        <f>+N9+R9+V9+Z9</f>
        <v>546112</v>
      </c>
      <c r="K9" s="36">
        <f t="shared" ref="K9:M22" si="1">+O9+S9+W9+AA9</f>
        <v>346625</v>
      </c>
      <c r="L9" s="37">
        <f t="shared" si="1"/>
        <v>5384435171.0881376</v>
      </c>
      <c r="M9" s="37">
        <f t="shared" si="1"/>
        <v>3324683443.7508702</v>
      </c>
      <c r="N9" s="36">
        <f>+'[1]17'!N20</f>
        <v>428483</v>
      </c>
      <c r="O9" s="36">
        <f>+'[1]17'!O20</f>
        <v>295315</v>
      </c>
      <c r="P9" s="37">
        <f>+'[1]17'!P20</f>
        <v>4315806102.9471703</v>
      </c>
      <c r="Q9" s="37">
        <f>+'[1]17'!Q20</f>
        <v>2916449929.6663003</v>
      </c>
      <c r="R9" s="38">
        <f>+'[1]17'!R20+'[1]22'!M21</f>
        <v>71358</v>
      </c>
      <c r="S9" s="38">
        <f>+'[1]17'!S20+'[1]22'!N21</f>
        <v>28126</v>
      </c>
      <c r="T9" s="39">
        <f>+'[1]17'!T20+'[1]22'!O21</f>
        <v>493650536.96934998</v>
      </c>
      <c r="U9" s="39">
        <f>+'[1]17'!U20+'[1]22'!P21</f>
        <v>192322292.79489002</v>
      </c>
      <c r="V9" s="36">
        <f>+'[1]17'!V20+'[1]22'!Q21</f>
        <v>22675</v>
      </c>
      <c r="W9" s="36">
        <f>+'[1]17'!W20+'[1]22'!R21</f>
        <v>17992</v>
      </c>
      <c r="X9" s="37">
        <f>+'[1]17'!X20+'[1]22'!S21</f>
        <v>163572355.24599999</v>
      </c>
      <c r="Y9" s="37">
        <f>+'[1]17'!Y20+'[1]22'!T21</f>
        <v>130266161.61468001</v>
      </c>
      <c r="Z9" s="40">
        <f>+'[1]20'!I20</f>
        <v>23596</v>
      </c>
      <c r="AA9" s="40">
        <f>+'[1]20'!J20</f>
        <v>5192</v>
      </c>
      <c r="AB9" s="41">
        <f>+'[1]20'!K20</f>
        <v>411406175.92561728</v>
      </c>
      <c r="AC9" s="41">
        <f>+'[1]20'!L20</f>
        <v>85645059.674999997</v>
      </c>
    </row>
    <row r="10" spans="1:75" ht="12.75" x14ac:dyDescent="0.2">
      <c r="A10" s="42" t="s">
        <v>14</v>
      </c>
      <c r="B10" s="43"/>
      <c r="C10" s="43"/>
      <c r="D10" s="43"/>
      <c r="E10" s="43"/>
      <c r="F10" s="43"/>
      <c r="G10" s="43"/>
      <c r="H10" s="44"/>
      <c r="I10" s="31">
        <f>+I9+1</f>
        <v>2</v>
      </c>
      <c r="J10" s="45">
        <f t="shared" ref="J10:J22" si="2">+N10+R10+V10+Z10</f>
        <v>200</v>
      </c>
      <c r="K10" s="45">
        <f t="shared" si="1"/>
        <v>107</v>
      </c>
      <c r="L10" s="46">
        <f t="shared" si="1"/>
        <v>948623.23857610952</v>
      </c>
      <c r="M10" s="46">
        <f t="shared" si="1"/>
        <v>508684.51199999999</v>
      </c>
      <c r="N10" s="45">
        <f>+'[1]17'!N21</f>
        <v>0</v>
      </c>
      <c r="O10" s="45">
        <f>+'[1]17'!O21</f>
        <v>0</v>
      </c>
      <c r="P10" s="46">
        <f>+'[1]17'!P21</f>
        <v>0</v>
      </c>
      <c r="Q10" s="46">
        <f>+'[1]17'!Q21</f>
        <v>0</v>
      </c>
      <c r="R10" s="47">
        <f>+'[1]17'!R21+'[1]22'!M22</f>
        <v>2</v>
      </c>
      <c r="S10" s="47">
        <f>+'[1]17'!S21+'[1]22'!N22</f>
        <v>0</v>
      </c>
      <c r="T10" s="48">
        <f>+'[1]17'!T21+'[1]22'!O22</f>
        <v>10576.019</v>
      </c>
      <c r="U10" s="48">
        <f>+'[1]17'!U21+'[1]22'!P22</f>
        <v>0</v>
      </c>
      <c r="V10" s="45">
        <f>+'[1]17'!V21+'[1]22'!Q22</f>
        <v>189</v>
      </c>
      <c r="W10" s="45">
        <f>+'[1]17'!W21+'[1]22'!R22</f>
        <v>104</v>
      </c>
      <c r="X10" s="46">
        <f>+'[1]17'!X21+'[1]22'!S22</f>
        <v>895621.13657610957</v>
      </c>
      <c r="Y10" s="46">
        <f>+'[1]17'!Y21+'[1]22'!T22</f>
        <v>496061.22499999998</v>
      </c>
      <c r="Z10" s="49">
        <f>+'[1]20'!I21</f>
        <v>9</v>
      </c>
      <c r="AA10" s="49">
        <f>+'[1]20'!J21</f>
        <v>3</v>
      </c>
      <c r="AB10" s="50">
        <f>+'[1]20'!K21</f>
        <v>42426.082999999999</v>
      </c>
      <c r="AC10" s="50">
        <f>+'[1]20'!L21</f>
        <v>12623.287</v>
      </c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</row>
    <row r="11" spans="1:75" ht="12.75" x14ac:dyDescent="0.2">
      <c r="A11" s="42" t="s">
        <v>15</v>
      </c>
      <c r="B11" s="43"/>
      <c r="C11" s="43"/>
      <c r="D11" s="43"/>
      <c r="E11" s="43"/>
      <c r="F11" s="43"/>
      <c r="G11" s="43"/>
      <c r="H11" s="44"/>
      <c r="I11" s="31">
        <f t="shared" ref="I11:I22" si="3">+I10+1</f>
        <v>3</v>
      </c>
      <c r="J11" s="45">
        <f t="shared" si="2"/>
        <v>427</v>
      </c>
      <c r="K11" s="45">
        <f t="shared" si="1"/>
        <v>197</v>
      </c>
      <c r="L11" s="46">
        <f t="shared" si="1"/>
        <v>2756350.6338065718</v>
      </c>
      <c r="M11" s="46">
        <f t="shared" si="1"/>
        <v>1259950.1090000002</v>
      </c>
      <c r="N11" s="45">
        <f>+'[1]17'!N22</f>
        <v>0</v>
      </c>
      <c r="O11" s="45">
        <f>+'[1]17'!O22</f>
        <v>0</v>
      </c>
      <c r="P11" s="46">
        <f>+'[1]17'!P22</f>
        <v>0</v>
      </c>
      <c r="Q11" s="46">
        <f>+'[1]17'!Q22</f>
        <v>0</v>
      </c>
      <c r="R11" s="47">
        <f>+'[1]17'!R22+'[1]22'!M23</f>
        <v>230</v>
      </c>
      <c r="S11" s="47">
        <f>+'[1]17'!S22+'[1]22'!N23</f>
        <v>84</v>
      </c>
      <c r="T11" s="48">
        <f>+'[1]17'!T22+'[1]22'!O23</f>
        <v>1523310.6484177059</v>
      </c>
      <c r="U11" s="48">
        <f>+'[1]17'!U22+'[1]22'!P23</f>
        <v>550108.31700000004</v>
      </c>
      <c r="V11" s="45">
        <f>+'[1]17'!V22+'[1]22'!Q23</f>
        <v>190</v>
      </c>
      <c r="W11" s="45">
        <f>+'[1]17'!W22+'[1]22'!R23</f>
        <v>110</v>
      </c>
      <c r="X11" s="46">
        <f>+'[1]17'!X22+'[1]22'!S23</f>
        <v>1198502.9083888661</v>
      </c>
      <c r="Y11" s="46">
        <f>+'[1]17'!Y22+'[1]22'!T23</f>
        <v>689571.85700000008</v>
      </c>
      <c r="Z11" s="49">
        <f>+'[1]20'!I22</f>
        <v>7</v>
      </c>
      <c r="AA11" s="49">
        <f>+'[1]20'!J22</f>
        <v>3</v>
      </c>
      <c r="AB11" s="50">
        <f>+'[1]20'!K22</f>
        <v>34537.076999999997</v>
      </c>
      <c r="AC11" s="50">
        <f>+'[1]20'!L22</f>
        <v>20269.935000000001</v>
      </c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</row>
    <row r="12" spans="1:75" ht="12.75" x14ac:dyDescent="0.2">
      <c r="A12" s="42" t="s">
        <v>16</v>
      </c>
      <c r="B12" s="43"/>
      <c r="C12" s="43"/>
      <c r="D12" s="43"/>
      <c r="E12" s="43"/>
      <c r="F12" s="43"/>
      <c r="G12" s="43"/>
      <c r="H12" s="44"/>
      <c r="I12" s="31">
        <f t="shared" si="3"/>
        <v>4</v>
      </c>
      <c r="J12" s="45">
        <f t="shared" si="2"/>
        <v>1911</v>
      </c>
      <c r="K12" s="45">
        <f t="shared" si="1"/>
        <v>970</v>
      </c>
      <c r="L12" s="46">
        <f t="shared" si="1"/>
        <v>12583220.163312403</v>
      </c>
      <c r="M12" s="46">
        <f t="shared" si="1"/>
        <v>6469629.7170000002</v>
      </c>
      <c r="N12" s="45">
        <f>+'[1]17'!N23</f>
        <v>0</v>
      </c>
      <c r="O12" s="45">
        <f>+'[1]17'!O23</f>
        <v>0</v>
      </c>
      <c r="P12" s="46">
        <f>+'[1]17'!P23</f>
        <v>0</v>
      </c>
      <c r="Q12" s="46">
        <f>+'[1]17'!Q23</f>
        <v>0</v>
      </c>
      <c r="R12" s="47">
        <f>+'[1]17'!R23+'[1]22'!M24</f>
        <v>1408</v>
      </c>
      <c r="S12" s="47">
        <f>+'[1]17'!S23+'[1]22'!N24</f>
        <v>608</v>
      </c>
      <c r="T12" s="48">
        <f>+'[1]17'!T23+'[1]22'!O24</f>
        <v>9121203.4345322121</v>
      </c>
      <c r="U12" s="48">
        <f>+'[1]17'!U23+'[1]22'!P24</f>
        <v>3941794.0690000001</v>
      </c>
      <c r="V12" s="45">
        <f>+'[1]17'!V23+'[1]22'!Q24</f>
        <v>469</v>
      </c>
      <c r="W12" s="45">
        <f>+'[1]17'!W23+'[1]22'!R24</f>
        <v>340</v>
      </c>
      <c r="X12" s="46">
        <f>+'[1]17'!X23+'[1]22'!S24</f>
        <v>3217161.0547801899</v>
      </c>
      <c r="Y12" s="46">
        <f>+'[1]17'!Y23+'[1]22'!T24</f>
        <v>2362388.17</v>
      </c>
      <c r="Z12" s="49">
        <f>+'[1]20'!I23</f>
        <v>34</v>
      </c>
      <c r="AA12" s="49">
        <f>+'[1]20'!J23</f>
        <v>22</v>
      </c>
      <c r="AB12" s="50">
        <f>+'[1]20'!K23</f>
        <v>244855.674</v>
      </c>
      <c r="AC12" s="50">
        <f>+'[1]20'!L23</f>
        <v>165447.478</v>
      </c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</row>
    <row r="13" spans="1:75" ht="12.75" x14ac:dyDescent="0.2">
      <c r="A13" s="42" t="s">
        <v>17</v>
      </c>
      <c r="B13" s="43"/>
      <c r="C13" s="43"/>
      <c r="D13" s="43"/>
      <c r="E13" s="43"/>
      <c r="F13" s="43"/>
      <c r="G13" s="43"/>
      <c r="H13" s="44"/>
      <c r="I13" s="31">
        <f t="shared" si="3"/>
        <v>5</v>
      </c>
      <c r="J13" s="45">
        <f t="shared" si="2"/>
        <v>4555</v>
      </c>
      <c r="K13" s="45">
        <f t="shared" si="1"/>
        <v>2421</v>
      </c>
      <c r="L13" s="46">
        <f t="shared" si="1"/>
        <v>31190113.437797785</v>
      </c>
      <c r="M13" s="46">
        <f t="shared" si="1"/>
        <v>16759227.806000002</v>
      </c>
      <c r="N13" s="45">
        <f>+'[1]17'!N24</f>
        <v>0</v>
      </c>
      <c r="O13" s="45">
        <f>+'[1]17'!O24</f>
        <v>0</v>
      </c>
      <c r="P13" s="46">
        <f>+'[1]17'!P24</f>
        <v>0</v>
      </c>
      <c r="Q13" s="46">
        <f>+'[1]17'!Q24</f>
        <v>0</v>
      </c>
      <c r="R13" s="47">
        <f>+'[1]17'!R24+'[1]22'!M25</f>
        <v>3534</v>
      </c>
      <c r="S13" s="47">
        <f>+'[1]17'!S24+'[1]22'!N25</f>
        <v>1664</v>
      </c>
      <c r="T13" s="48">
        <f>+'[1]17'!T24+'[1]22'!O25</f>
        <v>23508000.526904467</v>
      </c>
      <c r="U13" s="48">
        <f>+'[1]17'!U24+'[1]22'!P25</f>
        <v>10904120.653000001</v>
      </c>
      <c r="V13" s="45">
        <f>+'[1]17'!V24+'[1]22'!Q25</f>
        <v>915</v>
      </c>
      <c r="W13" s="45">
        <f>+'[1]17'!W24+'[1]22'!R25</f>
        <v>688</v>
      </c>
      <c r="X13" s="46">
        <f>+'[1]17'!X24+'[1]22'!S25</f>
        <v>6732500.2668933161</v>
      </c>
      <c r="Y13" s="46">
        <f>+'[1]17'!Y24+'[1]22'!T25</f>
        <v>5178942.4339999994</v>
      </c>
      <c r="Z13" s="49">
        <f>+'[1]20'!I24</f>
        <v>106</v>
      </c>
      <c r="AA13" s="49">
        <f>+'[1]20'!J24</f>
        <v>69</v>
      </c>
      <c r="AB13" s="50">
        <f>+'[1]20'!K24</f>
        <v>949612.64399999997</v>
      </c>
      <c r="AC13" s="50">
        <f>+'[1]20'!L24</f>
        <v>676164.71899999992</v>
      </c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</row>
    <row r="14" spans="1:75" ht="12.75" x14ac:dyDescent="0.2">
      <c r="A14" s="42" t="s">
        <v>18</v>
      </c>
      <c r="B14" s="43"/>
      <c r="C14" s="43"/>
      <c r="D14" s="43"/>
      <c r="E14" s="43"/>
      <c r="F14" s="43"/>
      <c r="G14" s="43"/>
      <c r="H14" s="44"/>
      <c r="I14" s="31">
        <f t="shared" si="3"/>
        <v>6</v>
      </c>
      <c r="J14" s="45">
        <f t="shared" si="2"/>
        <v>9023</v>
      </c>
      <c r="K14" s="45">
        <f t="shared" si="1"/>
        <v>5004</v>
      </c>
      <c r="L14" s="46">
        <f t="shared" si="1"/>
        <v>66025700.719216719</v>
      </c>
      <c r="M14" s="46">
        <f t="shared" si="1"/>
        <v>36811747.680990003</v>
      </c>
      <c r="N14" s="45">
        <f>+'[1]17'!N25</f>
        <v>2</v>
      </c>
      <c r="O14" s="45">
        <f>+'[1]17'!O25</f>
        <v>1</v>
      </c>
      <c r="P14" s="46">
        <f>+'[1]17'!P25</f>
        <v>9017.152487875921</v>
      </c>
      <c r="Q14" s="46">
        <f>+'[1]17'!Q25</f>
        <v>8367.7150000000001</v>
      </c>
      <c r="R14" s="47">
        <f>+'[1]17'!R25+'[1]22'!M26</f>
        <v>6381</v>
      </c>
      <c r="S14" s="47">
        <f>+'[1]17'!S25+'[1]22'!N26</f>
        <v>3104</v>
      </c>
      <c r="T14" s="48">
        <f>+'[1]17'!T25+'[1]22'!O26</f>
        <v>43490318.312253349</v>
      </c>
      <c r="U14" s="48">
        <f>+'[1]17'!U25+'[1]22'!P26</f>
        <v>20915523.511999998</v>
      </c>
      <c r="V14" s="45">
        <f>+'[1]17'!V25+'[1]22'!Q26</f>
        <v>2132</v>
      </c>
      <c r="W14" s="45">
        <f>+'[1]17'!W25+'[1]22'!R26</f>
        <v>1675</v>
      </c>
      <c r="X14" s="46">
        <f>+'[1]17'!X25+'[1]22'!S26</f>
        <v>16623842.0724755</v>
      </c>
      <c r="Y14" s="46">
        <f>+'[1]17'!Y25+'[1]22'!T26</f>
        <v>13171427.85699</v>
      </c>
      <c r="Z14" s="49">
        <f>+'[1]20'!I25</f>
        <v>508</v>
      </c>
      <c r="AA14" s="49">
        <f>+'[1]20'!J25</f>
        <v>224</v>
      </c>
      <c r="AB14" s="50">
        <f>+'[1]20'!K25</f>
        <v>5902523.182</v>
      </c>
      <c r="AC14" s="50">
        <f>+'[1]20'!L25</f>
        <v>2716428.5970000001</v>
      </c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</row>
    <row r="15" spans="1:75" ht="12.75" x14ac:dyDescent="0.2">
      <c r="A15" s="42" t="s">
        <v>19</v>
      </c>
      <c r="B15" s="43"/>
      <c r="C15" s="43"/>
      <c r="D15" s="43"/>
      <c r="E15" s="43"/>
      <c r="F15" s="43"/>
      <c r="G15" s="43"/>
      <c r="H15" s="44"/>
      <c r="I15" s="31">
        <f t="shared" si="3"/>
        <v>7</v>
      </c>
      <c r="J15" s="45">
        <f t="shared" si="2"/>
        <v>14455</v>
      </c>
      <c r="K15" s="45">
        <f t="shared" si="1"/>
        <v>7655</v>
      </c>
      <c r="L15" s="46">
        <f t="shared" si="1"/>
        <v>125377031.30769101</v>
      </c>
      <c r="M15" s="46">
        <f t="shared" si="1"/>
        <v>59872453.716659993</v>
      </c>
      <c r="N15" s="45">
        <f>+'[1]17'!N26</f>
        <v>23</v>
      </c>
      <c r="O15" s="45">
        <f>+'[1]17'!O26</f>
        <v>11</v>
      </c>
      <c r="P15" s="46">
        <f>+'[1]17'!P26</f>
        <v>212225.11383729364</v>
      </c>
      <c r="Q15" s="46">
        <f>+'[1]17'!Q26</f>
        <v>95786.618000000002</v>
      </c>
      <c r="R15" s="47">
        <f>+'[1]17'!R26+'[1]22'!M27</f>
        <v>8897</v>
      </c>
      <c r="S15" s="47">
        <f>+'[1]17'!S26+'[1]22'!N27</f>
        <v>4411</v>
      </c>
      <c r="T15" s="48">
        <f>+'[1]17'!T26+'[1]22'!O27</f>
        <v>61638563.333517857</v>
      </c>
      <c r="U15" s="48">
        <f>+'[1]17'!U26+'[1]22'!P27</f>
        <v>30131081.774659999</v>
      </c>
      <c r="V15" s="45">
        <f>+'[1]17'!V26+'[1]22'!Q27</f>
        <v>3362</v>
      </c>
      <c r="W15" s="45">
        <f>+'[1]17'!W26+'[1]22'!R27</f>
        <v>2635</v>
      </c>
      <c r="X15" s="46">
        <f>+'[1]17'!X26+'[1]22'!S27</f>
        <v>25386543.758063849</v>
      </c>
      <c r="Y15" s="46">
        <f>+'[1]17'!Y26+'[1]22'!T27</f>
        <v>19809400.142000001</v>
      </c>
      <c r="Z15" s="49">
        <f>+'[1]20'!I26</f>
        <v>2173</v>
      </c>
      <c r="AA15" s="49">
        <f>+'[1]20'!J26</f>
        <v>598</v>
      </c>
      <c r="AB15" s="50">
        <f>+'[1]20'!K26</f>
        <v>38139699.102272011</v>
      </c>
      <c r="AC15" s="50">
        <f>+'[1]20'!L26</f>
        <v>9836185.182</v>
      </c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</row>
    <row r="16" spans="1:75" ht="12.75" x14ac:dyDescent="0.2">
      <c r="A16" s="42" t="s">
        <v>20</v>
      </c>
      <c r="B16" s="43"/>
      <c r="C16" s="43"/>
      <c r="D16" s="43"/>
      <c r="E16" s="43"/>
      <c r="F16" s="43"/>
      <c r="G16" s="43"/>
      <c r="H16" s="44"/>
      <c r="I16" s="31">
        <f t="shared" si="3"/>
        <v>8</v>
      </c>
      <c r="J16" s="45">
        <f t="shared" si="2"/>
        <v>21767</v>
      </c>
      <c r="K16" s="45">
        <f t="shared" si="1"/>
        <v>11305</v>
      </c>
      <c r="L16" s="46">
        <f t="shared" si="1"/>
        <v>199575305.39654118</v>
      </c>
      <c r="M16" s="46">
        <f t="shared" si="1"/>
        <v>91357182.536009997</v>
      </c>
      <c r="N16" s="45">
        <f>+'[1]17'!N27</f>
        <v>187</v>
      </c>
      <c r="O16" s="45">
        <f>+'[1]17'!O27</f>
        <v>151</v>
      </c>
      <c r="P16" s="46">
        <f>+'[1]17'!P27</f>
        <v>2287710.9987573521</v>
      </c>
      <c r="Q16" s="46">
        <f>+'[1]17'!Q27</f>
        <v>1918697.7520000001</v>
      </c>
      <c r="R16" s="47">
        <f>+'[1]17'!R27+'[1]22'!M28</f>
        <v>13048</v>
      </c>
      <c r="S16" s="47">
        <f>+'[1]17'!S27+'[1]22'!N28</f>
        <v>6318</v>
      </c>
      <c r="T16" s="48">
        <f>+'[1]17'!T27+'[1]22'!O28</f>
        <v>90092385.17774789</v>
      </c>
      <c r="U16" s="48">
        <f>+'[1]17'!U27+'[1]22'!P28</f>
        <v>43554380.016999997</v>
      </c>
      <c r="V16" s="45">
        <f>+'[1]17'!V27+'[1]22'!Q28</f>
        <v>4605</v>
      </c>
      <c r="W16" s="45">
        <f>+'[1]17'!W27+'[1]22'!R28</f>
        <v>3738</v>
      </c>
      <c r="X16" s="46">
        <f>+'[1]17'!X27+'[1]22'!S28</f>
        <v>33164524.100410867</v>
      </c>
      <c r="Y16" s="46">
        <f>+'[1]17'!Y27+'[1]22'!T28</f>
        <v>26877481.137010001</v>
      </c>
      <c r="Z16" s="49">
        <f>+'[1]20'!I27</f>
        <v>3927</v>
      </c>
      <c r="AA16" s="49">
        <f>+'[1]20'!J27</f>
        <v>1098</v>
      </c>
      <c r="AB16" s="50">
        <f>+'[1]20'!K27</f>
        <v>74030685.119625062</v>
      </c>
      <c r="AC16" s="50">
        <f>+'[1]20'!L27</f>
        <v>19006623.629999999</v>
      </c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</row>
    <row r="17" spans="1:75" ht="12.75" x14ac:dyDescent="0.2">
      <c r="A17" s="42" t="s">
        <v>21</v>
      </c>
      <c r="B17" s="43"/>
      <c r="C17" s="43"/>
      <c r="D17" s="43"/>
      <c r="E17" s="43"/>
      <c r="F17" s="43"/>
      <c r="G17" s="43"/>
      <c r="H17" s="44"/>
      <c r="I17" s="31">
        <f t="shared" si="3"/>
        <v>9</v>
      </c>
      <c r="J17" s="45">
        <f t="shared" si="2"/>
        <v>47538</v>
      </c>
      <c r="K17" s="45">
        <f t="shared" si="1"/>
        <v>34206</v>
      </c>
      <c r="L17" s="46">
        <f t="shared" si="1"/>
        <v>427265142.46880472</v>
      </c>
      <c r="M17" s="46">
        <f t="shared" si="1"/>
        <v>292655447.17107999</v>
      </c>
      <c r="N17" s="45">
        <f>+'[1]17'!N28</f>
        <v>22851</v>
      </c>
      <c r="O17" s="45">
        <f>+'[1]17'!O28</f>
        <v>22160</v>
      </c>
      <c r="P17" s="46">
        <f>+'[1]17'!P28</f>
        <v>210821161.70737684</v>
      </c>
      <c r="Q17" s="46">
        <f>+'[1]17'!Q28</f>
        <v>197847032.6464</v>
      </c>
      <c r="R17" s="47">
        <f>+'[1]17'!R28+'[1]22'!M29</f>
        <v>16414</v>
      </c>
      <c r="S17" s="47">
        <f>+'[1]17'!S28+'[1]22'!N29</f>
        <v>7220</v>
      </c>
      <c r="T17" s="48">
        <f>+'[1]17'!T28+'[1]22'!O29</f>
        <v>113135858.76316348</v>
      </c>
      <c r="U17" s="48">
        <f>+'[1]17'!U28+'[1]22'!P29</f>
        <v>49618035.343000002</v>
      </c>
      <c r="V17" s="45">
        <f>+'[1]17'!V28+'[1]22'!Q29</f>
        <v>4685</v>
      </c>
      <c r="W17" s="45">
        <f>+'[1]17'!W28+'[1]22'!R29</f>
        <v>3843</v>
      </c>
      <c r="X17" s="46">
        <f>+'[1]17'!X28+'[1]22'!S29</f>
        <v>32791874.915603142</v>
      </c>
      <c r="Y17" s="46">
        <f>+'[1]17'!Y28+'[1]22'!T29</f>
        <v>26765109.775680002</v>
      </c>
      <c r="Z17" s="49">
        <f>+'[1]20'!I28</f>
        <v>3588</v>
      </c>
      <c r="AA17" s="49">
        <f>+'[1]20'!J28</f>
        <v>983</v>
      </c>
      <c r="AB17" s="50">
        <f>+'[1]20'!K28</f>
        <v>70516247.082661286</v>
      </c>
      <c r="AC17" s="50">
        <f>+'[1]20'!L28</f>
        <v>18425269.406000003</v>
      </c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</row>
    <row r="18" spans="1:75" ht="12.75" x14ac:dyDescent="0.2">
      <c r="A18" s="42" t="s">
        <v>22</v>
      </c>
      <c r="B18" s="43"/>
      <c r="C18" s="43"/>
      <c r="D18" s="43"/>
      <c r="E18" s="43"/>
      <c r="F18" s="43"/>
      <c r="G18" s="43"/>
      <c r="H18" s="44"/>
      <c r="I18" s="31">
        <f t="shared" si="3"/>
        <v>10</v>
      </c>
      <c r="J18" s="45">
        <f t="shared" si="2"/>
        <v>102447</v>
      </c>
      <c r="K18" s="45">
        <f t="shared" si="1"/>
        <v>76898</v>
      </c>
      <c r="L18" s="46">
        <f t="shared" si="1"/>
        <v>1013590865.9712994</v>
      </c>
      <c r="M18" s="46">
        <f t="shared" si="1"/>
        <v>762914361.23399007</v>
      </c>
      <c r="N18" s="45">
        <f>+'[1]17'!N29</f>
        <v>83022</v>
      </c>
      <c r="O18" s="45">
        <f>+'[1]17'!O29</f>
        <v>70645</v>
      </c>
      <c r="P18" s="46">
        <f>+'[1]17'!P29</f>
        <v>848998906.24931729</v>
      </c>
      <c r="Q18" s="46">
        <f>+'[1]17'!Q29</f>
        <v>715028291.65276003</v>
      </c>
      <c r="R18" s="47">
        <f>+'[1]17'!R29+'[1]22'!M30</f>
        <v>13943</v>
      </c>
      <c r="S18" s="47">
        <f>+'[1]17'!S29+'[1]22'!N30</f>
        <v>3563</v>
      </c>
      <c r="T18" s="48">
        <f>+'[1]17'!T29+'[1]22'!O30</f>
        <v>94170502.666063011</v>
      </c>
      <c r="U18" s="48">
        <f>+'[1]17'!U29+'[1]22'!P30</f>
        <v>22720965.840229999</v>
      </c>
      <c r="V18" s="45">
        <f>+'[1]17'!V29+'[1]22'!Q30</f>
        <v>2654</v>
      </c>
      <c r="W18" s="45">
        <f>+'[1]17'!W29+'[1]22'!R30</f>
        <v>2067</v>
      </c>
      <c r="X18" s="46">
        <f>+'[1]17'!X29+'[1]22'!S30</f>
        <v>18111995.208079666</v>
      </c>
      <c r="Y18" s="46">
        <f>+'[1]17'!Y29+'[1]22'!T30</f>
        <v>14073213.358000001</v>
      </c>
      <c r="Z18" s="49">
        <f>+'[1]20'!I29</f>
        <v>2828</v>
      </c>
      <c r="AA18" s="49">
        <f>+'[1]20'!J29</f>
        <v>623</v>
      </c>
      <c r="AB18" s="50">
        <f>+'[1]20'!K29</f>
        <v>52309461.847839527</v>
      </c>
      <c r="AC18" s="50">
        <f>+'[1]20'!L29</f>
        <v>11091890.383000001</v>
      </c>
    </row>
    <row r="19" spans="1:75" ht="12.75" x14ac:dyDescent="0.2">
      <c r="A19" s="42" t="s">
        <v>23</v>
      </c>
      <c r="B19" s="43"/>
      <c r="C19" s="43"/>
      <c r="D19" s="43"/>
      <c r="E19" s="43"/>
      <c r="F19" s="43"/>
      <c r="G19" s="43"/>
      <c r="H19" s="44"/>
      <c r="I19" s="31">
        <f t="shared" si="3"/>
        <v>11</v>
      </c>
      <c r="J19" s="45">
        <f t="shared" si="2"/>
        <v>127914</v>
      </c>
      <c r="K19" s="45">
        <f t="shared" si="1"/>
        <v>75896</v>
      </c>
      <c r="L19" s="46">
        <f t="shared" si="1"/>
        <v>1294942577.9258215</v>
      </c>
      <c r="M19" s="46">
        <f t="shared" si="1"/>
        <v>770394625.20623994</v>
      </c>
      <c r="N19" s="45">
        <f>+'[1]17'!N30</f>
        <v>118037</v>
      </c>
      <c r="O19" s="45">
        <f>+'[1]17'!O30</f>
        <v>73797</v>
      </c>
      <c r="P19" s="46">
        <f>+'[1]17'!P30</f>
        <v>1198228694.6743877</v>
      </c>
      <c r="Q19" s="46">
        <f>+'[1]17'!Q30</f>
        <v>750731226.59923995</v>
      </c>
      <c r="R19" s="47">
        <f>+'[1]17'!R30+'[1]22'!M31</f>
        <v>5595</v>
      </c>
      <c r="S19" s="47">
        <f>+'[1]17'!S30+'[1]22'!N31</f>
        <v>627</v>
      </c>
      <c r="T19" s="48">
        <f>+'[1]17'!T30+'[1]22'!O31</f>
        <v>37724295.249334119</v>
      </c>
      <c r="U19" s="48">
        <f>+'[1]17'!U30+'[1]22'!P31</f>
        <v>5070222.7350000003</v>
      </c>
      <c r="V19" s="45">
        <f>+'[1]17'!V30+'[1]22'!Q31</f>
        <v>1276</v>
      </c>
      <c r="W19" s="45">
        <f>+'[1]17'!W30+'[1]22'!R31</f>
        <v>963</v>
      </c>
      <c r="X19" s="46">
        <f>+'[1]17'!X30+'[1]22'!S31</f>
        <v>8924731.2877116799</v>
      </c>
      <c r="Y19" s="46">
        <f>+'[1]17'!Y30+'[1]22'!T31</f>
        <v>6829682.7189999996</v>
      </c>
      <c r="Z19" s="49">
        <f>+'[1]20'!I30</f>
        <v>3006</v>
      </c>
      <c r="AA19" s="49">
        <f>+'[1]20'!J30</f>
        <v>509</v>
      </c>
      <c r="AB19" s="50">
        <f>+'[1]20'!K30</f>
        <v>50064856.71438814</v>
      </c>
      <c r="AC19" s="50">
        <f>+'[1]20'!L30</f>
        <v>7763493.1529999999</v>
      </c>
    </row>
    <row r="20" spans="1:75" ht="12.75" x14ac:dyDescent="0.2">
      <c r="A20" s="42" t="s">
        <v>24</v>
      </c>
      <c r="B20" s="43"/>
      <c r="C20" s="43"/>
      <c r="D20" s="43"/>
      <c r="E20" s="43"/>
      <c r="F20" s="43"/>
      <c r="G20" s="43"/>
      <c r="H20" s="44"/>
      <c r="I20" s="31">
        <f t="shared" si="3"/>
        <v>12</v>
      </c>
      <c r="J20" s="45">
        <f t="shared" si="2"/>
        <v>98402</v>
      </c>
      <c r="K20" s="45">
        <f t="shared" si="1"/>
        <v>58268</v>
      </c>
      <c r="L20" s="46">
        <f t="shared" si="1"/>
        <v>992013425.03301954</v>
      </c>
      <c r="M20" s="46">
        <f t="shared" si="1"/>
        <v>562724959.37090003</v>
      </c>
      <c r="N20" s="45">
        <f>+'[1]17'!N31</f>
        <v>93209</v>
      </c>
      <c r="O20" s="45">
        <f>+'[1]17'!O31</f>
        <v>56848</v>
      </c>
      <c r="P20" s="46">
        <f>+'[1]17'!P31</f>
        <v>925421240.14181089</v>
      </c>
      <c r="Q20" s="46">
        <f>+'[1]17'!Q31</f>
        <v>548681306.50390005</v>
      </c>
      <c r="R20" s="47">
        <f>+'[1]17'!R31+'[1]22'!M32</f>
        <v>1137</v>
      </c>
      <c r="S20" s="47">
        <f>+'[1]17'!S31+'[1]22'!N32</f>
        <v>318</v>
      </c>
      <c r="T20" s="48">
        <f>+'[1]17'!T31+'[1]22'!O32</f>
        <v>10898937.436334725</v>
      </c>
      <c r="U20" s="48">
        <f>+'[1]17'!U31+'[1]22'!P32</f>
        <v>2926179.071</v>
      </c>
      <c r="V20" s="45">
        <f>+'[1]17'!V31+'[1]22'!Q32</f>
        <v>871</v>
      </c>
      <c r="W20" s="45">
        <f>+'[1]17'!W31+'[1]22'!R32</f>
        <v>699</v>
      </c>
      <c r="X20" s="46">
        <f>+'[1]17'!X31+'[1]22'!S32</f>
        <v>6416005.4804052655</v>
      </c>
      <c r="Y20" s="46">
        <f>+'[1]17'!Y31+'[1]22'!T32</f>
        <v>5198350.7350000003</v>
      </c>
      <c r="Z20" s="49">
        <f>+'[1]20'!I31</f>
        <v>3185</v>
      </c>
      <c r="AA20" s="49">
        <f>+'[1]20'!J31</f>
        <v>403</v>
      </c>
      <c r="AB20" s="50">
        <f>+'[1]20'!K31</f>
        <v>49277241.974468686</v>
      </c>
      <c r="AC20" s="50">
        <f>+'[1]20'!L31</f>
        <v>5919123.0609999998</v>
      </c>
    </row>
    <row r="21" spans="1:75" ht="12.75" x14ac:dyDescent="0.2">
      <c r="A21" s="42" t="s">
        <v>25</v>
      </c>
      <c r="B21" s="43"/>
      <c r="C21" s="43"/>
      <c r="D21" s="43"/>
      <c r="E21" s="43"/>
      <c r="F21" s="43"/>
      <c r="G21" s="43"/>
      <c r="H21" s="44"/>
      <c r="I21" s="31">
        <f t="shared" si="3"/>
        <v>13</v>
      </c>
      <c r="J21" s="45">
        <f t="shared" si="2"/>
        <v>52509</v>
      </c>
      <c r="K21" s="45">
        <f t="shared" si="1"/>
        <v>31954</v>
      </c>
      <c r="L21" s="46">
        <f t="shared" si="1"/>
        <v>537510056.47454429</v>
      </c>
      <c r="M21" s="46">
        <f t="shared" si="1"/>
        <v>314788664.43649995</v>
      </c>
      <c r="N21" s="45">
        <f>+'[1]17'!N32</f>
        <v>49660</v>
      </c>
      <c r="O21" s="45">
        <f>+'[1]17'!O32</f>
        <v>31168</v>
      </c>
      <c r="P21" s="46">
        <f>+'[1]17'!P32</f>
        <v>498561632.06846321</v>
      </c>
      <c r="Q21" s="46">
        <f>+'[1]17'!Q32</f>
        <v>306687747.57249999</v>
      </c>
      <c r="R21" s="47">
        <f>+'[1]17'!R32+'[1]22'!M33</f>
        <v>482</v>
      </c>
      <c r="S21" s="47">
        <f>+'[1]17'!S32+'[1]22'!N33</f>
        <v>132</v>
      </c>
      <c r="T21" s="48">
        <f>+'[1]17'!T32+'[1]22'!O33</f>
        <v>5143691.0229845811</v>
      </c>
      <c r="U21" s="48">
        <f>+'[1]17'!U32+'[1]22'!P33</f>
        <v>1239871.5160000001</v>
      </c>
      <c r="V21" s="45">
        <f>+'[1]17'!V32+'[1]22'!Q33</f>
        <v>476</v>
      </c>
      <c r="W21" s="45">
        <f>+'[1]17'!W32+'[1]22'!R33</f>
        <v>397</v>
      </c>
      <c r="X21" s="46">
        <f>+'[1]17'!X32+'[1]22'!S33</f>
        <v>3541278.2191420496</v>
      </c>
      <c r="Y21" s="46">
        <f>+'[1]17'!Y32+'[1]22'!T33</f>
        <v>3052348.3029999998</v>
      </c>
      <c r="Z21" s="49">
        <f>+'[1]20'!I32</f>
        <v>1891</v>
      </c>
      <c r="AA21" s="49">
        <f>+'[1]20'!J32</f>
        <v>257</v>
      </c>
      <c r="AB21" s="50">
        <f>+'[1]20'!K32</f>
        <v>30263455.163954485</v>
      </c>
      <c r="AC21" s="50">
        <f>+'[1]20'!L32</f>
        <v>3808697.0449999995</v>
      </c>
    </row>
    <row r="22" spans="1:75" ht="12.75" x14ac:dyDescent="0.2">
      <c r="A22" s="42" t="s">
        <v>26</v>
      </c>
      <c r="B22" s="43"/>
      <c r="C22" s="43"/>
      <c r="D22" s="43"/>
      <c r="E22" s="43"/>
      <c r="F22" s="43"/>
      <c r="G22" s="43"/>
      <c r="H22" s="44"/>
      <c r="I22" s="31">
        <f t="shared" si="3"/>
        <v>14</v>
      </c>
      <c r="J22" s="45">
        <f t="shared" si="2"/>
        <v>64964</v>
      </c>
      <c r="K22" s="45">
        <f t="shared" si="1"/>
        <v>41744</v>
      </c>
      <c r="L22" s="46">
        <f t="shared" si="1"/>
        <v>680656758.31770539</v>
      </c>
      <c r="M22" s="46">
        <f t="shared" si="1"/>
        <v>408166510.25450009</v>
      </c>
      <c r="N22" s="45">
        <f>+'[1]17'!N33</f>
        <v>61492</v>
      </c>
      <c r="O22" s="45">
        <f>+'[1]17'!O33</f>
        <v>40534</v>
      </c>
      <c r="P22" s="46">
        <f>+'[1]17'!P33</f>
        <v>631265514.84073126</v>
      </c>
      <c r="Q22" s="46">
        <f>+'[1]17'!Q33</f>
        <v>395451472.60650003</v>
      </c>
      <c r="R22" s="47">
        <f>+'[1]17'!R33+'[1]22'!M34</f>
        <v>287</v>
      </c>
      <c r="S22" s="47">
        <f>+'[1]17'!S33+'[1]22'!N34</f>
        <v>77</v>
      </c>
      <c r="T22" s="48">
        <f>+'[1]17'!T33+'[1]22'!O34</f>
        <v>3192894.3790966161</v>
      </c>
      <c r="U22" s="48">
        <f>+'[1]17'!U33+'[1]22'!P34</f>
        <v>750009.94699999993</v>
      </c>
      <c r="V22" s="45">
        <f>+'[1]17'!V33+'[1]22'!Q34</f>
        <v>851</v>
      </c>
      <c r="W22" s="45">
        <f>+'[1]17'!W33+'[1]22'!R34</f>
        <v>733</v>
      </c>
      <c r="X22" s="46">
        <f>+'[1]17'!X33+'[1]22'!S34</f>
        <v>6567774.8374695042</v>
      </c>
      <c r="Y22" s="46">
        <f>+'[1]17'!Y33+'[1]22'!T34</f>
        <v>5762183.9019999998</v>
      </c>
      <c r="Z22" s="49">
        <f>+'[1]20'!I33</f>
        <v>2334</v>
      </c>
      <c r="AA22" s="49">
        <f>+'[1]20'!J33</f>
        <v>400</v>
      </c>
      <c r="AB22" s="50">
        <f>+'[1]20'!K33</f>
        <v>39630574.260408036</v>
      </c>
      <c r="AC22" s="50">
        <f>+'[1]20'!L33</f>
        <v>6202843.7990000006</v>
      </c>
    </row>
  </sheetData>
  <mergeCells count="45">
    <mergeCell ref="A18:H18"/>
    <mergeCell ref="A19:H19"/>
    <mergeCell ref="A20:H20"/>
    <mergeCell ref="A21:H21"/>
    <mergeCell ref="A22:H22"/>
    <mergeCell ref="A12:H12"/>
    <mergeCell ref="A13:H13"/>
    <mergeCell ref="A14:H14"/>
    <mergeCell ref="A15:H15"/>
    <mergeCell ref="A16:H16"/>
    <mergeCell ref="A17:H17"/>
    <mergeCell ref="AA6:AA7"/>
    <mergeCell ref="AC6:AC7"/>
    <mergeCell ref="A8:H8"/>
    <mergeCell ref="A9:H9"/>
    <mergeCell ref="A10:H10"/>
    <mergeCell ref="A11:H11"/>
    <mergeCell ref="Z5:Z7"/>
    <mergeCell ref="AB5:AB7"/>
    <mergeCell ref="K6:K7"/>
    <mergeCell ref="M6:M7"/>
    <mergeCell ref="O6:O7"/>
    <mergeCell ref="Q6:Q7"/>
    <mergeCell ref="S6:S7"/>
    <mergeCell ref="U6:U7"/>
    <mergeCell ref="W6:W7"/>
    <mergeCell ref="Y6:Y7"/>
    <mergeCell ref="V4:Y4"/>
    <mergeCell ref="Z4:AC4"/>
    <mergeCell ref="J5:J7"/>
    <mergeCell ref="L5:L7"/>
    <mergeCell ref="N5:N7"/>
    <mergeCell ref="P5:P7"/>
    <mergeCell ref="R5:R7"/>
    <mergeCell ref="T5:T7"/>
    <mergeCell ref="V5:V7"/>
    <mergeCell ref="X5:X7"/>
    <mergeCell ref="A1:AC1"/>
    <mergeCell ref="X2:AC2"/>
    <mergeCell ref="A3:H7"/>
    <mergeCell ref="I3:I7"/>
    <mergeCell ref="J3:M4"/>
    <mergeCell ref="N3:AC3"/>
    <mergeCell ref="N4:Q4"/>
    <mergeCell ref="R4:U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</dc:creator>
  <cp:lastModifiedBy>Red</cp:lastModifiedBy>
  <dcterms:created xsi:type="dcterms:W3CDTF">2026-05-04T07:10:04Z</dcterms:created>
  <dcterms:modified xsi:type="dcterms:W3CDTF">2026-05-04T07:10:49Z</dcterms:modified>
</cp:coreProperties>
</file>