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7\"/>
    </mc:Choice>
  </mc:AlternateContent>
  <bookViews>
    <workbookView xWindow="0" yWindow="0" windowWidth="28800" windowHeight="1161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23" i="1" l="1"/>
  <c r="AB23" i="1"/>
  <c r="AA23" i="1"/>
  <c r="Z23" i="1"/>
  <c r="Y23" i="1"/>
  <c r="X23" i="1"/>
  <c r="W23" i="1"/>
  <c r="V23" i="1"/>
  <c r="U23" i="1"/>
  <c r="T23" i="1"/>
  <c r="S23" i="1"/>
  <c r="R23" i="1"/>
  <c r="Q23" i="1"/>
  <c r="M23" i="1" s="1"/>
  <c r="P23" i="1"/>
  <c r="L23" i="1" s="1"/>
  <c r="O23" i="1"/>
  <c r="K23" i="1" s="1"/>
  <c r="N23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M22" i="1" s="1"/>
  <c r="P22" i="1"/>
  <c r="L22" i="1" s="1"/>
  <c r="O22" i="1"/>
  <c r="K22" i="1" s="1"/>
  <c r="N22" i="1"/>
  <c r="J22" i="1" s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L21" i="1" s="1"/>
  <c r="O21" i="1"/>
  <c r="K21" i="1" s="1"/>
  <c r="N21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M20" i="1" s="1"/>
  <c r="P20" i="1"/>
  <c r="L20" i="1" s="1"/>
  <c r="O20" i="1"/>
  <c r="K20" i="1" s="1"/>
  <c r="N20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M19" i="1" s="1"/>
  <c r="P19" i="1"/>
  <c r="L19" i="1" s="1"/>
  <c r="O19" i="1"/>
  <c r="K19" i="1" s="1"/>
  <c r="N19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M18" i="1" s="1"/>
  <c r="P18" i="1"/>
  <c r="O18" i="1"/>
  <c r="N18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I11" i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K9" i="1"/>
  <c r="L9" i="1" s="1"/>
  <c r="M9" i="1" s="1"/>
  <c r="N9" i="1" s="1"/>
  <c r="O9" i="1" s="1"/>
  <c r="P9" i="1" s="1"/>
  <c r="Q9" i="1" s="1"/>
  <c r="R9" i="1" s="1"/>
  <c r="S9" i="1" s="1"/>
  <c r="T9" i="1" s="1"/>
  <c r="U9" i="1" s="1"/>
  <c r="V9" i="1" s="1"/>
  <c r="W9" i="1" s="1"/>
  <c r="X9" i="1" s="1"/>
  <c r="Y9" i="1" s="1"/>
  <c r="L13" i="1" l="1"/>
  <c r="L16" i="1"/>
  <c r="M14" i="1"/>
  <c r="J13" i="1"/>
  <c r="K11" i="1"/>
  <c r="J10" i="1"/>
  <c r="J21" i="1"/>
  <c r="K16" i="1"/>
  <c r="L18" i="1"/>
  <c r="K15" i="1"/>
  <c r="L14" i="1"/>
  <c r="M21" i="1"/>
  <c r="K13" i="1"/>
  <c r="J11" i="1"/>
  <c r="K10" i="1"/>
  <c r="L12" i="1"/>
  <c r="L10" i="1"/>
  <c r="M11" i="1"/>
  <c r="M17" i="1"/>
  <c r="M13" i="1"/>
  <c r="L15" i="1"/>
  <c r="J16" i="1"/>
  <c r="J17" i="1"/>
  <c r="J18" i="1"/>
  <c r="M12" i="1"/>
  <c r="J15" i="1"/>
  <c r="J12" i="1"/>
  <c r="M16" i="1"/>
  <c r="J23" i="1"/>
  <c r="L11" i="1"/>
  <c r="M15" i="1"/>
  <c r="K17" i="1"/>
  <c r="K18" i="1"/>
  <c r="K12" i="1"/>
  <c r="M10" i="1"/>
  <c r="J14" i="1"/>
  <c r="K14" i="1"/>
  <c r="L17" i="1"/>
  <c r="J19" i="1"/>
  <c r="J20" i="1"/>
</calcChain>
</file>

<file path=xl/sharedStrings.xml><?xml version="1.0" encoding="utf-8"?>
<sst xmlns="http://schemas.openxmlformats.org/spreadsheetml/2006/main" count="45" uniqueCount="28">
  <si>
    <t>НИЙГМИЙН ДААТГАЛЫН САНГААС ТЭТГЭВЭР АВАГЧИД, ЗАРЦУУЛСАН ХӨРӨНГИЙН ЖИЛИЙН ЭЦСИЙН МЭДЭЭ, насны бүлэг, тэтгэврийн төрөл, хүйсээр</t>
  </si>
  <si>
    <t xml:space="preserve">Он 2024           /жилээр/  </t>
  </si>
  <si>
    <t>Насны 
бүлэг</t>
  </si>
  <si>
    <t>МД</t>
  </si>
  <si>
    <t>Нийт тэтгэвэр авагчид</t>
  </si>
  <si>
    <t>Өндөр насны тэтгэвэр</t>
  </si>
  <si>
    <t>Хөдөлмөрийн чадвар алдсаны тэтгэвэр</t>
  </si>
  <si>
    <t>Тэжээгчээ алдсаны тэтгэвэр</t>
  </si>
  <si>
    <t>Цэргийн тэтгэвэр</t>
  </si>
  <si>
    <t>Хүний тоо</t>
  </si>
  <si>
    <t>Зарцуулсан хөрөнгө, мян.төг</t>
  </si>
  <si>
    <t>Эмэгтэй</t>
  </si>
  <si>
    <t>А</t>
  </si>
  <si>
    <t>Б</t>
  </si>
  <si>
    <r>
      <t>Бүгд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  <charset val="204"/>
      </rPr>
      <t xml:space="preserve"> мөр1=мөр(2</t>
    </r>
    <r>
      <rPr>
        <sz val="10"/>
        <rFont val="Calibri"/>
        <family val="2"/>
        <charset val="204"/>
      </rPr>
      <t>÷</t>
    </r>
    <r>
      <rPr>
        <sz val="10"/>
        <rFont val="Arial"/>
        <family val="2"/>
        <charset val="204"/>
      </rPr>
      <t>14)</t>
    </r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</si>
  <si>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</si>
  <si>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</si>
  <si>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</si>
  <si>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</si>
  <si>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</si>
  <si>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</si>
  <si>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</si>
  <si>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</si>
  <si>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</si>
  <si>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</si>
  <si>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</si>
  <si>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</si>
  <si>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75-аас дээш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</si>
</sst>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4"/>
      <name val="Arial"/>
      <family val="2"/>
    </font>
    <font>
      <b/>
      <sz val="12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  <charset val="204"/>
    </font>
    <font>
      <sz val="10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3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2" borderId="0" xfId="0" applyFont="1" applyFill="1"/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9" fillId="2" borderId="2" xfId="2" applyNumberFormat="1" applyFont="1" applyFill="1" applyBorder="1" applyAlignment="1">
      <alignment horizontal="left" vertical="center" wrapText="1"/>
    </xf>
    <xf numFmtId="3" fontId="9" fillId="2" borderId="3" xfId="2" applyNumberFormat="1" applyFont="1" applyFill="1" applyBorder="1" applyAlignment="1">
      <alignment horizontal="left" vertical="center" wrapText="1"/>
    </xf>
    <xf numFmtId="3" fontId="9" fillId="2" borderId="4" xfId="2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64" fontId="13" fillId="2" borderId="1" xfId="1" applyNumberFormat="1" applyFont="1" applyFill="1" applyBorder="1" applyAlignment="1">
      <alignment horizontal="center" vertical="center"/>
    </xf>
    <xf numFmtId="165" fontId="13" fillId="2" borderId="1" xfId="1" applyNumberFormat="1" applyFont="1" applyFill="1" applyBorder="1" applyAlignment="1">
      <alignment horizontal="center" vertical="center"/>
    </xf>
    <xf numFmtId="164" fontId="14" fillId="2" borderId="1" xfId="1" applyNumberFormat="1" applyFont="1" applyFill="1" applyBorder="1" applyAlignment="1">
      <alignment horizontal="center" vertical="center" wrapText="1"/>
    </xf>
    <xf numFmtId="165" fontId="14" fillId="2" borderId="1" xfId="1" applyNumberFormat="1" applyFont="1" applyFill="1" applyBorder="1" applyAlignment="1">
      <alignment horizontal="center" vertical="center" wrapText="1"/>
    </xf>
    <xf numFmtId="164" fontId="13" fillId="2" borderId="1" xfId="1" applyNumberFormat="1" applyFont="1" applyFill="1" applyBorder="1"/>
    <xf numFmtId="165" fontId="13" fillId="2" borderId="1" xfId="1" applyNumberFormat="1" applyFont="1" applyFill="1" applyBorder="1"/>
    <xf numFmtId="3" fontId="8" fillId="2" borderId="2" xfId="2" quotePrefix="1" applyNumberFormat="1" applyFill="1" applyBorder="1" applyAlignment="1">
      <alignment horizontal="left" vertical="center" indent="3"/>
    </xf>
    <xf numFmtId="3" fontId="8" fillId="2" borderId="3" xfId="2" quotePrefix="1" applyNumberFormat="1" applyFill="1" applyBorder="1" applyAlignment="1">
      <alignment horizontal="left" vertical="center" indent="3"/>
    </xf>
    <xf numFmtId="3" fontId="8" fillId="2" borderId="4" xfId="2" quotePrefix="1" applyNumberFormat="1" applyFill="1" applyBorder="1" applyAlignment="1">
      <alignment horizontal="left" vertical="center" indent="3"/>
    </xf>
    <xf numFmtId="164" fontId="7" fillId="2" borderId="1" xfId="1" applyNumberFormat="1" applyFont="1" applyFill="1" applyBorder="1" applyAlignment="1">
      <alignment horizontal="center" vertical="center"/>
    </xf>
    <xf numFmtId="165" fontId="7" fillId="2" borderId="1" xfId="1" applyNumberFormat="1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 wrapText="1"/>
    </xf>
    <xf numFmtId="165" fontId="11" fillId="2" borderId="1" xfId="1" applyNumberFormat="1" applyFont="1" applyFill="1" applyBorder="1" applyAlignment="1">
      <alignment horizontal="center" vertical="center" wrapText="1"/>
    </xf>
    <xf numFmtId="164" fontId="7" fillId="2" borderId="1" xfId="1" applyNumberFormat="1" applyFont="1" applyFill="1" applyBorder="1"/>
    <xf numFmtId="165" fontId="7" fillId="2" borderId="1" xfId="1" applyNumberFormat="1" applyFont="1" applyFill="1" applyBorder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d/2025/neelttei%20medeelel%202025/2024%20jiliin%20etses/ND_maygt_2025-2024.05.10%20la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нүүр"/>
      <sheetName val="26"/>
      <sheetName val="27"/>
      <sheetName val="28нүүр"/>
      <sheetName val="28"/>
      <sheetName val="29"/>
      <sheetName val="30"/>
      <sheetName val="31"/>
      <sheetName val="32"/>
      <sheetName val="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20">
          <cell r="N20">
            <v>414297</v>
          </cell>
          <cell r="O20">
            <v>285532</v>
          </cell>
          <cell r="P20">
            <v>3760044938.1599998</v>
          </cell>
          <cell r="Q20">
            <v>2534703074.7390003</v>
          </cell>
          <cell r="R20">
            <v>68975</v>
          </cell>
          <cell r="S20">
            <v>28050</v>
          </cell>
          <cell r="T20">
            <v>410681876.03000009</v>
          </cell>
          <cell r="U20">
            <v>170137422.75099999</v>
          </cell>
          <cell r="V20">
            <v>21674</v>
          </cell>
          <cell r="W20">
            <v>17137</v>
          </cell>
          <cell r="X20">
            <v>137138404.53899997</v>
          </cell>
          <cell r="Y20">
            <v>109448330.88700001</v>
          </cell>
        </row>
        <row r="21"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207</v>
          </cell>
          <cell r="W21">
            <v>108</v>
          </cell>
          <cell r="X21">
            <v>821911.75399999996</v>
          </cell>
          <cell r="Y21">
            <v>419133.36200000002</v>
          </cell>
        </row>
        <row r="22"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356</v>
          </cell>
          <cell r="S22">
            <v>137</v>
          </cell>
          <cell r="T22">
            <v>2082674.2150000001</v>
          </cell>
          <cell r="U22">
            <v>804752.55799999996</v>
          </cell>
          <cell r="V22">
            <v>191</v>
          </cell>
          <cell r="W22">
            <v>120</v>
          </cell>
          <cell r="X22">
            <v>1096046.7830000001</v>
          </cell>
          <cell r="Y22">
            <v>685768.18</v>
          </cell>
        </row>
        <row r="23"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1642</v>
          </cell>
          <cell r="S23">
            <v>751</v>
          </cell>
          <cell r="T23">
            <v>9570901.2449999992</v>
          </cell>
          <cell r="U23">
            <v>4416151.3499999996</v>
          </cell>
          <cell r="V23">
            <v>438</v>
          </cell>
          <cell r="W23">
            <v>308</v>
          </cell>
          <cell r="X23">
            <v>2676372.1940000001</v>
          </cell>
          <cell r="Y23">
            <v>1902737.1259999999</v>
          </cell>
        </row>
        <row r="24"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3692</v>
          </cell>
          <cell r="S24">
            <v>1779</v>
          </cell>
          <cell r="T24">
            <v>21508258.278000001</v>
          </cell>
          <cell r="U24">
            <v>10447670.889</v>
          </cell>
          <cell r="V24">
            <v>942</v>
          </cell>
          <cell r="W24">
            <v>697</v>
          </cell>
          <cell r="X24">
            <v>6155882.3030000003</v>
          </cell>
          <cell r="Y24">
            <v>4603687.6720000003</v>
          </cell>
        </row>
        <row r="25">
          <cell r="N25">
            <v>1</v>
          </cell>
          <cell r="O25">
            <v>1</v>
          </cell>
          <cell r="P25">
            <v>7518.049</v>
          </cell>
          <cell r="Q25">
            <v>7500</v>
          </cell>
          <cell r="R25">
            <v>6231</v>
          </cell>
          <cell r="S25">
            <v>3129</v>
          </cell>
          <cell r="T25">
            <v>37573360.409000002</v>
          </cell>
          <cell r="U25">
            <v>19080551.015000001</v>
          </cell>
          <cell r="V25">
            <v>2040</v>
          </cell>
          <cell r="W25">
            <v>1584</v>
          </cell>
          <cell r="X25">
            <v>13626415.437999999</v>
          </cell>
          <cell r="Y25">
            <v>10688872.961999999</v>
          </cell>
        </row>
        <row r="26">
          <cell r="N26">
            <v>23</v>
          </cell>
          <cell r="O26">
            <v>12</v>
          </cell>
          <cell r="P26">
            <v>178051.198</v>
          </cell>
          <cell r="Q26">
            <v>89770.15</v>
          </cell>
          <cell r="R26">
            <v>9020</v>
          </cell>
          <cell r="S26">
            <v>4529</v>
          </cell>
          <cell r="T26">
            <v>54582048.123000003</v>
          </cell>
          <cell r="U26">
            <v>27755955.142000001</v>
          </cell>
          <cell r="V26">
            <v>3112</v>
          </cell>
          <cell r="W26">
            <v>2444</v>
          </cell>
          <cell r="X26">
            <v>20438992.695999999</v>
          </cell>
          <cell r="Y26">
            <v>16093336.805</v>
          </cell>
        </row>
        <row r="27">
          <cell r="N27">
            <v>175</v>
          </cell>
          <cell r="O27">
            <v>139</v>
          </cell>
          <cell r="P27">
            <v>1983913.9950000001</v>
          </cell>
          <cell r="Q27">
            <v>1623335.946</v>
          </cell>
          <cell r="R27">
            <v>13187</v>
          </cell>
          <cell r="S27">
            <v>6541</v>
          </cell>
          <cell r="T27">
            <v>79209515.921000004</v>
          </cell>
          <cell r="U27">
            <v>40042850.354999997</v>
          </cell>
          <cell r="V27">
            <v>4508</v>
          </cell>
          <cell r="W27">
            <v>3673</v>
          </cell>
          <cell r="X27">
            <v>28505608.206</v>
          </cell>
          <cell r="Y27">
            <v>23377542.818999998</v>
          </cell>
        </row>
        <row r="28">
          <cell r="N28">
            <v>23876</v>
          </cell>
          <cell r="O28">
            <v>23217</v>
          </cell>
          <cell r="P28">
            <v>194680009.84200001</v>
          </cell>
          <cell r="Q28">
            <v>184321229.57499999</v>
          </cell>
          <cell r="R28">
            <v>16185</v>
          </cell>
          <cell r="S28">
            <v>7197</v>
          </cell>
          <cell r="T28">
            <v>97863694.958000004</v>
          </cell>
          <cell r="U28">
            <v>44556472.781999998</v>
          </cell>
          <cell r="V28">
            <v>4433</v>
          </cell>
          <cell r="W28">
            <v>3578</v>
          </cell>
          <cell r="X28">
            <v>27292180.017999999</v>
          </cell>
          <cell r="Y28">
            <v>22138480.583000001</v>
          </cell>
        </row>
        <row r="29">
          <cell r="N29">
            <v>83701</v>
          </cell>
          <cell r="O29">
            <v>70495</v>
          </cell>
          <cell r="P29">
            <v>764733507.06900001</v>
          </cell>
          <cell r="Q29">
            <v>639553308.61600006</v>
          </cell>
          <cell r="R29">
            <v>13205</v>
          </cell>
          <cell r="S29">
            <v>3257</v>
          </cell>
          <cell r="T29">
            <v>77518249.761000007</v>
          </cell>
          <cell r="U29">
            <v>18006953.780999999</v>
          </cell>
          <cell r="V29">
            <v>2392</v>
          </cell>
          <cell r="W29">
            <v>1883</v>
          </cell>
          <cell r="X29">
            <v>14428844.341</v>
          </cell>
          <cell r="Y29">
            <v>11367678.186000001</v>
          </cell>
        </row>
        <row r="30">
          <cell r="N30">
            <v>118217</v>
          </cell>
          <cell r="O30">
            <v>73593</v>
          </cell>
          <cell r="P30">
            <v>1069469923.35</v>
          </cell>
          <cell r="Q30">
            <v>663777263.727</v>
          </cell>
          <cell r="R30">
            <v>4695</v>
          </cell>
          <cell r="S30">
            <v>443</v>
          </cell>
          <cell r="T30">
            <v>25524113.028999999</v>
          </cell>
          <cell r="U30">
            <v>2982783.9440000001</v>
          </cell>
          <cell r="V30">
            <v>1320</v>
          </cell>
          <cell r="W30">
            <v>1024</v>
          </cell>
          <cell r="X30">
            <v>8118658.1900000004</v>
          </cell>
          <cell r="Y30">
            <v>6388818.375</v>
          </cell>
        </row>
        <row r="31">
          <cell r="N31">
            <v>84408</v>
          </cell>
          <cell r="O31">
            <v>51243</v>
          </cell>
          <cell r="P31">
            <v>762347078.19599998</v>
          </cell>
          <cell r="Q31">
            <v>449716184.38700002</v>
          </cell>
          <cell r="R31">
            <v>500</v>
          </cell>
          <cell r="S31">
            <v>170</v>
          </cell>
          <cell r="T31">
            <v>3368149.3739999998</v>
          </cell>
          <cell r="U31">
            <v>1209832.379</v>
          </cell>
          <cell r="V31">
            <v>820</v>
          </cell>
          <cell r="W31">
            <v>650</v>
          </cell>
          <cell r="X31">
            <v>5237035.6610000003</v>
          </cell>
          <cell r="Y31">
            <v>4242062.2779999999</v>
          </cell>
        </row>
        <row r="32">
          <cell r="N32">
            <v>46890</v>
          </cell>
          <cell r="O32">
            <v>29467</v>
          </cell>
          <cell r="P32">
            <v>432214109.99299997</v>
          </cell>
          <cell r="Q32">
            <v>265515781.73500001</v>
          </cell>
          <cell r="R32">
            <v>179</v>
          </cell>
          <cell r="S32">
            <v>76</v>
          </cell>
          <cell r="T32">
            <v>1295647.9850000001</v>
          </cell>
          <cell r="U32">
            <v>545258.49600000004</v>
          </cell>
          <cell r="V32">
            <v>478</v>
          </cell>
          <cell r="W32">
            <v>388</v>
          </cell>
          <cell r="X32">
            <v>3192940.8650000002</v>
          </cell>
          <cell r="Y32">
            <v>2659186.165</v>
          </cell>
        </row>
        <row r="33">
          <cell r="N33">
            <v>57006</v>
          </cell>
          <cell r="O33">
            <v>37365</v>
          </cell>
          <cell r="P33">
            <v>534430826.46799999</v>
          </cell>
          <cell r="Q33">
            <v>330098700.60299999</v>
          </cell>
          <cell r="R33">
            <v>83</v>
          </cell>
          <cell r="S33">
            <v>41</v>
          </cell>
          <cell r="T33">
            <v>585262.73199999996</v>
          </cell>
          <cell r="U33">
            <v>288190.06</v>
          </cell>
          <cell r="V33">
            <v>793</v>
          </cell>
          <cell r="W33">
            <v>680</v>
          </cell>
          <cell r="X33">
            <v>5547516.0899999999</v>
          </cell>
          <cell r="Y33">
            <v>4881026.3739999998</v>
          </cell>
        </row>
      </sheetData>
      <sheetData sheetId="18"/>
      <sheetData sheetId="19"/>
      <sheetData sheetId="20">
        <row r="20">
          <cell r="I20">
            <v>22691</v>
          </cell>
          <cell r="J20">
            <v>4933</v>
          </cell>
          <cell r="K20">
            <v>357989414.58000004</v>
          </cell>
          <cell r="L20">
            <v>72898842.088</v>
          </cell>
        </row>
        <row r="21">
          <cell r="I21">
            <v>6</v>
          </cell>
          <cell r="J21">
            <v>3</v>
          </cell>
          <cell r="K21">
            <v>38656.633999999998</v>
          </cell>
          <cell r="L21">
            <v>18380</v>
          </cell>
        </row>
        <row r="22">
          <cell r="I22">
            <v>6</v>
          </cell>
          <cell r="J22">
            <v>2</v>
          </cell>
          <cell r="K22">
            <v>40082.741999999998</v>
          </cell>
          <cell r="L22">
            <v>15950.484</v>
          </cell>
        </row>
        <row r="23">
          <cell r="I23">
            <v>34</v>
          </cell>
          <cell r="J23">
            <v>23</v>
          </cell>
          <cell r="K23">
            <v>238398.00099999999</v>
          </cell>
          <cell r="L23">
            <v>168932.24400000001</v>
          </cell>
        </row>
        <row r="24">
          <cell r="I24">
            <v>108</v>
          </cell>
          <cell r="J24">
            <v>69</v>
          </cell>
          <cell r="K24">
            <v>848756.16399999987</v>
          </cell>
          <cell r="L24">
            <v>575254.4713533204</v>
          </cell>
        </row>
        <row r="25">
          <cell r="I25">
            <v>437</v>
          </cell>
          <cell r="J25">
            <v>201</v>
          </cell>
          <cell r="K25">
            <v>4313382.3900000006</v>
          </cell>
          <cell r="L25">
            <v>2034851.7689999999</v>
          </cell>
        </row>
        <row r="26">
          <cell r="I26">
            <v>2034</v>
          </cell>
          <cell r="J26">
            <v>628</v>
          </cell>
          <cell r="K26">
            <v>32266939.410999998</v>
          </cell>
          <cell r="L26">
            <v>9206228.7650000006</v>
          </cell>
        </row>
        <row r="27">
          <cell r="I27">
            <v>3668</v>
          </cell>
          <cell r="J27">
            <v>1014</v>
          </cell>
          <cell r="K27">
            <v>63609250.953999996</v>
          </cell>
          <cell r="L27">
            <v>16113016.538646678</v>
          </cell>
        </row>
        <row r="28">
          <cell r="I28">
            <v>3300</v>
          </cell>
          <cell r="J28">
            <v>876</v>
          </cell>
          <cell r="K28">
            <v>57775620.965999998</v>
          </cell>
          <cell r="L28">
            <v>14450748.805</v>
          </cell>
        </row>
        <row r="29">
          <cell r="I29">
            <v>2747</v>
          </cell>
          <cell r="J29">
            <v>591</v>
          </cell>
          <cell r="K29">
            <v>45495218.565000005</v>
          </cell>
          <cell r="L29">
            <v>9428859.159</v>
          </cell>
        </row>
        <row r="30">
          <cell r="I30">
            <v>3330</v>
          </cell>
          <cell r="J30">
            <v>529</v>
          </cell>
          <cell r="K30">
            <v>49222773.769000001</v>
          </cell>
          <cell r="L30">
            <v>7104803.2039999999</v>
          </cell>
        </row>
        <row r="31">
          <cell r="I31">
            <v>3020</v>
          </cell>
          <cell r="J31">
            <v>382</v>
          </cell>
          <cell r="K31">
            <v>42657015.261999995</v>
          </cell>
          <cell r="L31">
            <v>5093396.4649999999</v>
          </cell>
        </row>
        <row r="32">
          <cell r="I32">
            <v>1906</v>
          </cell>
          <cell r="J32">
            <v>260</v>
          </cell>
          <cell r="K32">
            <v>28476759.604000002</v>
          </cell>
          <cell r="L32">
            <v>3511373.9339999999</v>
          </cell>
        </row>
        <row r="33">
          <cell r="I33">
            <v>2095</v>
          </cell>
          <cell r="J33">
            <v>355</v>
          </cell>
          <cell r="K33">
            <v>33006560.118000001</v>
          </cell>
          <cell r="L33">
            <v>5177046.2490000008</v>
          </cell>
        </row>
      </sheetData>
      <sheetData sheetId="21"/>
      <sheetData sheetId="22">
        <row r="21">
          <cell r="M21">
            <v>3646</v>
          </cell>
          <cell r="N21">
            <v>703</v>
          </cell>
          <cell r="O21">
            <v>37492643.740000002</v>
          </cell>
          <cell r="P21">
            <v>6655295.4500000011</v>
          </cell>
          <cell r="Q21">
            <v>473</v>
          </cell>
          <cell r="R21">
            <v>427</v>
          </cell>
          <cell r="S21">
            <v>4825042.82</v>
          </cell>
          <cell r="T21">
            <v>4387144.8400000008</v>
          </cell>
        </row>
        <row r="22"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1</v>
          </cell>
          <cell r="R22">
            <v>0</v>
          </cell>
          <cell r="S22">
            <v>3710.4</v>
          </cell>
          <cell r="T22">
            <v>0</v>
          </cell>
        </row>
        <row r="23">
          <cell r="M23">
            <v>7</v>
          </cell>
          <cell r="N23">
            <v>0</v>
          </cell>
          <cell r="O23">
            <v>36658.019999999997</v>
          </cell>
          <cell r="P23">
            <v>0</v>
          </cell>
          <cell r="Q23">
            <v>5</v>
          </cell>
          <cell r="R23">
            <v>4</v>
          </cell>
          <cell r="S23">
            <v>49770</v>
          </cell>
          <cell r="T23">
            <v>26953.57</v>
          </cell>
        </row>
        <row r="24">
          <cell r="M24">
            <v>31</v>
          </cell>
          <cell r="N24">
            <v>5</v>
          </cell>
          <cell r="O24">
            <v>263012.33</v>
          </cell>
          <cell r="P24">
            <v>36388.82</v>
          </cell>
          <cell r="Q24">
            <v>18</v>
          </cell>
          <cell r="R24">
            <v>15</v>
          </cell>
          <cell r="S24">
            <v>178445.28</v>
          </cell>
          <cell r="T24">
            <v>146957.51999999999</v>
          </cell>
        </row>
        <row r="25">
          <cell r="M25">
            <v>65</v>
          </cell>
          <cell r="N25">
            <v>2</v>
          </cell>
          <cell r="O25">
            <v>567931.25</v>
          </cell>
          <cell r="P25">
            <v>15000</v>
          </cell>
          <cell r="Q25">
            <v>41</v>
          </cell>
          <cell r="R25">
            <v>36</v>
          </cell>
          <cell r="S25">
            <v>443685.72</v>
          </cell>
          <cell r="T25">
            <v>405455.83</v>
          </cell>
        </row>
        <row r="26">
          <cell r="M26">
            <v>136</v>
          </cell>
          <cell r="N26">
            <v>26</v>
          </cell>
          <cell r="O26">
            <v>1348569.08</v>
          </cell>
          <cell r="P26">
            <v>232712.94</v>
          </cell>
          <cell r="Q26">
            <v>71</v>
          </cell>
          <cell r="R26">
            <v>66</v>
          </cell>
          <cell r="S26">
            <v>898219.72</v>
          </cell>
          <cell r="T26">
            <v>855936.9</v>
          </cell>
        </row>
        <row r="27">
          <cell r="M27">
            <v>193</v>
          </cell>
          <cell r="N27">
            <v>22</v>
          </cell>
          <cell r="O27">
            <v>1992261.91</v>
          </cell>
          <cell r="P27">
            <v>170697.84</v>
          </cell>
          <cell r="Q27">
            <v>83</v>
          </cell>
          <cell r="R27">
            <v>69</v>
          </cell>
          <cell r="S27">
            <v>949248.92</v>
          </cell>
          <cell r="T27">
            <v>805267.36</v>
          </cell>
        </row>
        <row r="28">
          <cell r="M28">
            <v>265</v>
          </cell>
          <cell r="N28">
            <v>45</v>
          </cell>
          <cell r="O28">
            <v>2862799.17</v>
          </cell>
          <cell r="P28">
            <v>442738.37</v>
          </cell>
          <cell r="Q28">
            <v>60</v>
          </cell>
          <cell r="R28">
            <v>59</v>
          </cell>
          <cell r="S28">
            <v>601452.9</v>
          </cell>
          <cell r="T28">
            <v>580945.04</v>
          </cell>
        </row>
        <row r="29">
          <cell r="M29">
            <v>435</v>
          </cell>
          <cell r="N29">
            <v>79</v>
          </cell>
          <cell r="O29">
            <v>4288025.33</v>
          </cell>
          <cell r="P29">
            <v>678825.56</v>
          </cell>
          <cell r="Q29">
            <v>57</v>
          </cell>
          <cell r="R29">
            <v>46</v>
          </cell>
          <cell r="S29">
            <v>489324.91</v>
          </cell>
          <cell r="T29">
            <v>395273.39</v>
          </cell>
        </row>
        <row r="30">
          <cell r="M30">
            <v>608</v>
          </cell>
          <cell r="N30">
            <v>128</v>
          </cell>
          <cell r="O30">
            <v>5665385.6200000001</v>
          </cell>
          <cell r="P30">
            <v>1101418.3899999999</v>
          </cell>
          <cell r="Q30">
            <v>27</v>
          </cell>
          <cell r="R30">
            <v>27</v>
          </cell>
          <cell r="S30">
            <v>231474.07</v>
          </cell>
          <cell r="T30">
            <v>232143.51</v>
          </cell>
        </row>
        <row r="31">
          <cell r="M31">
            <v>865</v>
          </cell>
          <cell r="N31">
            <v>196</v>
          </cell>
          <cell r="O31">
            <v>8552723.7100000009</v>
          </cell>
          <cell r="P31">
            <v>1865834.23</v>
          </cell>
          <cell r="Q31">
            <v>21</v>
          </cell>
          <cell r="R31">
            <v>18</v>
          </cell>
          <cell r="S31">
            <v>183689.68</v>
          </cell>
          <cell r="T31">
            <v>160779.72</v>
          </cell>
        </row>
        <row r="32">
          <cell r="M32">
            <v>560</v>
          </cell>
          <cell r="N32">
            <v>119</v>
          </cell>
          <cell r="O32">
            <v>6238701.1100000003</v>
          </cell>
          <cell r="P32">
            <v>1187818.49</v>
          </cell>
          <cell r="Q32">
            <v>26</v>
          </cell>
          <cell r="R32">
            <v>24</v>
          </cell>
          <cell r="S32">
            <v>236690.03</v>
          </cell>
          <cell r="T32">
            <v>216483.19</v>
          </cell>
        </row>
        <row r="33">
          <cell r="M33">
            <v>301</v>
          </cell>
          <cell r="N33">
            <v>54</v>
          </cell>
          <cell r="O33">
            <v>3501690.56</v>
          </cell>
          <cell r="P33">
            <v>598081.07999999996</v>
          </cell>
          <cell r="Q33">
            <v>27</v>
          </cell>
          <cell r="R33">
            <v>27</v>
          </cell>
          <cell r="S33">
            <v>253425.7</v>
          </cell>
          <cell r="T33">
            <v>254158.62</v>
          </cell>
        </row>
        <row r="34">
          <cell r="M34">
            <v>180</v>
          </cell>
          <cell r="N34">
            <v>27</v>
          </cell>
          <cell r="O34">
            <v>2174885.65</v>
          </cell>
          <cell r="P34">
            <v>325779.73</v>
          </cell>
          <cell r="Q34">
            <v>36</v>
          </cell>
          <cell r="R34">
            <v>36</v>
          </cell>
          <cell r="S34">
            <v>305905.49</v>
          </cell>
          <cell r="T34">
            <v>306790.19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23"/>
  <sheetViews>
    <sheetView tabSelected="1" workbookViewId="0">
      <selection activeCell="E24" sqref="E24"/>
    </sheetView>
  </sheetViews>
  <sheetFormatPr defaultColWidth="13.7109375" defaultRowHeight="13.5" customHeight="1" x14ac:dyDescent="0.2"/>
  <cols>
    <col min="1" max="1" width="26.28515625" style="3" customWidth="1"/>
    <col min="2" max="8" width="3.42578125" style="3" customWidth="1"/>
    <col min="9" max="9" width="4.7109375" style="3" customWidth="1"/>
    <col min="10" max="10" width="11.28515625" style="3" bestFit="1" customWidth="1"/>
    <col min="11" max="11" width="10.28515625" style="3" bestFit="1" customWidth="1"/>
    <col min="12" max="13" width="17.42578125" style="3" customWidth="1"/>
    <col min="14" max="14" width="11.28515625" style="3" bestFit="1" customWidth="1"/>
    <col min="15" max="15" width="10.28515625" style="3" bestFit="1" customWidth="1"/>
    <col min="16" max="17" width="19" style="3" customWidth="1"/>
    <col min="18" max="18" width="11.28515625" style="3" bestFit="1" customWidth="1"/>
    <col min="19" max="19" width="9.85546875" style="3" bestFit="1" customWidth="1"/>
    <col min="20" max="21" width="15.7109375" style="3" customWidth="1"/>
    <col min="22" max="22" width="12.5703125" style="3" customWidth="1"/>
    <col min="23" max="23" width="9.85546875" style="3" bestFit="1" customWidth="1"/>
    <col min="24" max="25" width="15.7109375" style="3" customWidth="1"/>
    <col min="26" max="26" width="11.28515625" style="3" bestFit="1" customWidth="1"/>
    <col min="27" max="27" width="9.85546875" style="3" bestFit="1" customWidth="1"/>
    <col min="28" max="29" width="15.7109375" style="3" customWidth="1"/>
    <col min="30" max="16384" width="13.7109375" style="3"/>
  </cols>
  <sheetData>
    <row r="1" spans="1:80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2"/>
      <c r="O1" s="4"/>
      <c r="P1" s="4"/>
      <c r="Q1" s="4"/>
    </row>
    <row r="2" spans="1:80" ht="18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80" ht="15.75" x14ac:dyDescent="0.2">
      <c r="A3" s="3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80" ht="12.75" x14ac:dyDescent="0.2">
      <c r="A4" s="7" t="s">
        <v>2</v>
      </c>
      <c r="B4" s="8"/>
      <c r="C4" s="8"/>
      <c r="D4" s="8"/>
      <c r="E4" s="8"/>
      <c r="F4" s="8"/>
      <c r="G4" s="8"/>
      <c r="H4" s="9"/>
      <c r="I4" s="10" t="s">
        <v>3</v>
      </c>
      <c r="J4" s="7" t="s">
        <v>4</v>
      </c>
      <c r="K4" s="8"/>
      <c r="L4" s="8"/>
      <c r="M4" s="8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2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</row>
    <row r="5" spans="1:80" ht="12.75" x14ac:dyDescent="0.2">
      <c r="A5" s="14"/>
      <c r="B5" s="15"/>
      <c r="C5" s="15"/>
      <c r="D5" s="15"/>
      <c r="E5" s="15"/>
      <c r="F5" s="15"/>
      <c r="G5" s="15"/>
      <c r="H5" s="16"/>
      <c r="I5" s="10"/>
      <c r="J5" s="14"/>
      <c r="K5" s="15"/>
      <c r="L5" s="15"/>
      <c r="M5" s="15"/>
      <c r="N5" s="7" t="s">
        <v>5</v>
      </c>
      <c r="O5" s="8"/>
      <c r="P5" s="8"/>
      <c r="Q5" s="9"/>
      <c r="R5" s="14" t="s">
        <v>6</v>
      </c>
      <c r="S5" s="15"/>
      <c r="T5" s="15"/>
      <c r="U5" s="15"/>
      <c r="V5" s="14" t="s">
        <v>7</v>
      </c>
      <c r="W5" s="15"/>
      <c r="X5" s="15"/>
      <c r="Y5" s="15"/>
      <c r="Z5" s="14" t="s">
        <v>8</v>
      </c>
      <c r="AA5" s="15"/>
      <c r="AB5" s="15"/>
      <c r="AC5" s="16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</row>
    <row r="6" spans="1:80" ht="12.75" x14ac:dyDescent="0.2">
      <c r="A6" s="14"/>
      <c r="B6" s="15"/>
      <c r="C6" s="15"/>
      <c r="D6" s="15"/>
      <c r="E6" s="15"/>
      <c r="F6" s="15"/>
      <c r="G6" s="15"/>
      <c r="H6" s="16"/>
      <c r="I6" s="17"/>
      <c r="J6" s="14" t="s">
        <v>9</v>
      </c>
      <c r="K6" s="18"/>
      <c r="L6" s="7" t="s">
        <v>10</v>
      </c>
      <c r="M6" s="19"/>
      <c r="N6" s="14" t="s">
        <v>9</v>
      </c>
      <c r="O6" s="18"/>
      <c r="P6" s="7" t="s">
        <v>10</v>
      </c>
      <c r="Q6" s="19"/>
      <c r="R6" s="14" t="s">
        <v>9</v>
      </c>
      <c r="S6" s="18"/>
      <c r="T6" s="7" t="s">
        <v>10</v>
      </c>
      <c r="U6" s="20"/>
      <c r="V6" s="14" t="s">
        <v>9</v>
      </c>
      <c r="W6" s="18"/>
      <c r="X6" s="7" t="s">
        <v>10</v>
      </c>
      <c r="Y6" s="20"/>
      <c r="Z6" s="14" t="s">
        <v>9</v>
      </c>
      <c r="AA6" s="18"/>
      <c r="AB6" s="7" t="s">
        <v>10</v>
      </c>
      <c r="AC6" s="19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</row>
    <row r="7" spans="1:80" ht="12.75" x14ac:dyDescent="0.2">
      <c r="A7" s="14"/>
      <c r="B7" s="15"/>
      <c r="C7" s="15"/>
      <c r="D7" s="15"/>
      <c r="E7" s="15"/>
      <c r="F7" s="15"/>
      <c r="G7" s="15"/>
      <c r="H7" s="16"/>
      <c r="I7" s="17"/>
      <c r="J7" s="21"/>
      <c r="K7" s="22" t="s">
        <v>11</v>
      </c>
      <c r="L7" s="21"/>
      <c r="M7" s="22" t="s">
        <v>11</v>
      </c>
      <c r="N7" s="14"/>
      <c r="O7" s="22" t="s">
        <v>11</v>
      </c>
      <c r="P7" s="21"/>
      <c r="Q7" s="22" t="s">
        <v>11</v>
      </c>
      <c r="R7" s="21"/>
      <c r="S7" s="22" t="s">
        <v>11</v>
      </c>
      <c r="T7" s="21"/>
      <c r="U7" s="23" t="s">
        <v>11</v>
      </c>
      <c r="V7" s="21"/>
      <c r="W7" s="22" t="s">
        <v>11</v>
      </c>
      <c r="X7" s="21"/>
      <c r="Y7" s="23" t="s">
        <v>11</v>
      </c>
      <c r="Z7" s="21"/>
      <c r="AA7" s="22" t="s">
        <v>11</v>
      </c>
      <c r="AB7" s="21"/>
      <c r="AC7" s="22" t="s">
        <v>11</v>
      </c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</row>
    <row r="8" spans="1:80" ht="12.75" x14ac:dyDescent="0.2">
      <c r="A8" s="24"/>
      <c r="B8" s="25"/>
      <c r="C8" s="25"/>
      <c r="D8" s="25"/>
      <c r="E8" s="25"/>
      <c r="F8" s="25"/>
      <c r="G8" s="25"/>
      <c r="H8" s="26"/>
      <c r="I8" s="17"/>
      <c r="J8" s="27"/>
      <c r="K8" s="28"/>
      <c r="L8" s="27"/>
      <c r="M8" s="28"/>
      <c r="N8" s="24"/>
      <c r="O8" s="28"/>
      <c r="P8" s="27"/>
      <c r="Q8" s="28"/>
      <c r="R8" s="27"/>
      <c r="S8" s="28"/>
      <c r="T8" s="27"/>
      <c r="U8" s="29"/>
      <c r="V8" s="27"/>
      <c r="W8" s="28"/>
      <c r="X8" s="27"/>
      <c r="Y8" s="29"/>
      <c r="Z8" s="27"/>
      <c r="AA8" s="28"/>
      <c r="AB8" s="27"/>
      <c r="AC8" s="28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</row>
    <row r="9" spans="1:80" ht="12.75" x14ac:dyDescent="0.2">
      <c r="A9" s="10" t="s">
        <v>12</v>
      </c>
      <c r="B9" s="30"/>
      <c r="C9" s="30"/>
      <c r="D9" s="30"/>
      <c r="E9" s="30"/>
      <c r="F9" s="30"/>
      <c r="G9" s="30"/>
      <c r="H9" s="31"/>
      <c r="I9" s="32" t="s">
        <v>13</v>
      </c>
      <c r="J9" s="32">
        <v>1</v>
      </c>
      <c r="K9" s="32">
        <f>+J9+1</f>
        <v>2</v>
      </c>
      <c r="L9" s="32">
        <f t="shared" ref="L9:Y9" si="0">+K9+1</f>
        <v>3</v>
      </c>
      <c r="M9" s="32">
        <f t="shared" si="0"/>
        <v>4</v>
      </c>
      <c r="N9" s="32">
        <f t="shared" si="0"/>
        <v>5</v>
      </c>
      <c r="O9" s="32">
        <f t="shared" si="0"/>
        <v>6</v>
      </c>
      <c r="P9" s="32">
        <f t="shared" si="0"/>
        <v>7</v>
      </c>
      <c r="Q9" s="32">
        <f t="shared" si="0"/>
        <v>8</v>
      </c>
      <c r="R9" s="32">
        <f t="shared" si="0"/>
        <v>9</v>
      </c>
      <c r="S9" s="32">
        <f t="shared" si="0"/>
        <v>10</v>
      </c>
      <c r="T9" s="32">
        <f t="shared" si="0"/>
        <v>11</v>
      </c>
      <c r="U9" s="32">
        <f t="shared" si="0"/>
        <v>12</v>
      </c>
      <c r="V9" s="32">
        <f t="shared" si="0"/>
        <v>13</v>
      </c>
      <c r="W9" s="32">
        <f t="shared" si="0"/>
        <v>14</v>
      </c>
      <c r="X9" s="32">
        <f t="shared" si="0"/>
        <v>15</v>
      </c>
      <c r="Y9" s="32">
        <f t="shared" si="0"/>
        <v>16</v>
      </c>
      <c r="Z9" s="32">
        <v>17</v>
      </c>
      <c r="AA9" s="32">
        <v>18</v>
      </c>
      <c r="AB9" s="32">
        <v>19</v>
      </c>
      <c r="AC9" s="32">
        <v>20</v>
      </c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</row>
    <row r="10" spans="1:80" ht="12.75" x14ac:dyDescent="0.2">
      <c r="A10" s="33" t="s">
        <v>14</v>
      </c>
      <c r="B10" s="34"/>
      <c r="C10" s="34"/>
      <c r="D10" s="34"/>
      <c r="E10" s="34"/>
      <c r="F10" s="34"/>
      <c r="G10" s="34"/>
      <c r="H10" s="35"/>
      <c r="I10" s="36">
        <v>1</v>
      </c>
      <c r="J10" s="37">
        <f>+N10+R10+V10+Z10</f>
        <v>531756</v>
      </c>
      <c r="K10" s="37">
        <f t="shared" ref="K10:M23" si="1">+O10+S10+W10+AA10</f>
        <v>336782</v>
      </c>
      <c r="L10" s="38">
        <f t="shared" si="1"/>
        <v>4708172319.8689995</v>
      </c>
      <c r="M10" s="38">
        <f t="shared" si="1"/>
        <v>2898230110.7550006</v>
      </c>
      <c r="N10" s="37">
        <f>+'[1]17'!N20</f>
        <v>414297</v>
      </c>
      <c r="O10" s="37">
        <f>+'[1]17'!O20</f>
        <v>285532</v>
      </c>
      <c r="P10" s="38">
        <f>+'[1]17'!P20</f>
        <v>3760044938.1599998</v>
      </c>
      <c r="Q10" s="38">
        <f>+'[1]17'!Q20</f>
        <v>2534703074.7390003</v>
      </c>
      <c r="R10" s="39">
        <f>+'[1]17'!R20+'[1]22'!M21</f>
        <v>72621</v>
      </c>
      <c r="S10" s="39">
        <f>+'[1]17'!S20+'[1]22'!N21</f>
        <v>28753</v>
      </c>
      <c r="T10" s="40">
        <f>+'[1]17'!T20+'[1]22'!O21</f>
        <v>448174519.7700001</v>
      </c>
      <c r="U10" s="40">
        <f>+'[1]17'!U20+'[1]22'!P21</f>
        <v>176792718.20099998</v>
      </c>
      <c r="V10" s="37">
        <f>+'[1]17'!V20+'[1]22'!Q21</f>
        <v>22147</v>
      </c>
      <c r="W10" s="37">
        <f>+'[1]17'!W20+'[1]22'!R21</f>
        <v>17564</v>
      </c>
      <c r="X10" s="38">
        <f>+'[1]17'!X20+'[1]22'!S21</f>
        <v>141963447.35899997</v>
      </c>
      <c r="Y10" s="38">
        <f>+'[1]17'!Y20+'[1]22'!T21</f>
        <v>113835475.72700001</v>
      </c>
      <c r="Z10" s="41">
        <f>+'[1]20'!I20</f>
        <v>22691</v>
      </c>
      <c r="AA10" s="41">
        <f>+'[1]20'!J20</f>
        <v>4933</v>
      </c>
      <c r="AB10" s="42">
        <f>+'[1]20'!K20</f>
        <v>357989414.58000004</v>
      </c>
      <c r="AC10" s="42">
        <f>+'[1]20'!L20</f>
        <v>72898842.088</v>
      </c>
    </row>
    <row r="11" spans="1:80" ht="12.75" x14ac:dyDescent="0.2">
      <c r="A11" s="43" t="s">
        <v>15</v>
      </c>
      <c r="B11" s="44"/>
      <c r="C11" s="44"/>
      <c r="D11" s="44"/>
      <c r="E11" s="44"/>
      <c r="F11" s="44"/>
      <c r="G11" s="44"/>
      <c r="H11" s="45"/>
      <c r="I11" s="32">
        <f>+I10+1</f>
        <v>2</v>
      </c>
      <c r="J11" s="46">
        <f t="shared" ref="J11:J23" si="2">+N11+R11+V11+Z11</f>
        <v>214</v>
      </c>
      <c r="K11" s="46">
        <f t="shared" si="1"/>
        <v>111</v>
      </c>
      <c r="L11" s="47">
        <f t="shared" si="1"/>
        <v>864278.78799999994</v>
      </c>
      <c r="M11" s="47">
        <f t="shared" si="1"/>
        <v>437513.36200000002</v>
      </c>
      <c r="N11" s="46">
        <f>+'[1]17'!N21</f>
        <v>0</v>
      </c>
      <c r="O11" s="46">
        <f>+'[1]17'!O21</f>
        <v>0</v>
      </c>
      <c r="P11" s="47">
        <f>+'[1]17'!P21</f>
        <v>0</v>
      </c>
      <c r="Q11" s="47">
        <f>+'[1]17'!Q21</f>
        <v>0</v>
      </c>
      <c r="R11" s="48">
        <f>+'[1]17'!R21+'[1]22'!M22</f>
        <v>0</v>
      </c>
      <c r="S11" s="48">
        <f>+'[1]17'!S21+'[1]22'!N22</f>
        <v>0</v>
      </c>
      <c r="T11" s="49">
        <f>+'[1]17'!T21+'[1]22'!O22</f>
        <v>0</v>
      </c>
      <c r="U11" s="49">
        <f>+'[1]17'!U21+'[1]22'!P22</f>
        <v>0</v>
      </c>
      <c r="V11" s="46">
        <f>+'[1]17'!V21+'[1]22'!Q22</f>
        <v>208</v>
      </c>
      <c r="W11" s="46">
        <f>+'[1]17'!W21+'[1]22'!R22</f>
        <v>108</v>
      </c>
      <c r="X11" s="47">
        <f>+'[1]17'!X21+'[1]22'!S22</f>
        <v>825622.15399999998</v>
      </c>
      <c r="Y11" s="47">
        <f>+'[1]17'!Y21+'[1]22'!T22</f>
        <v>419133.36200000002</v>
      </c>
      <c r="Z11" s="50">
        <f>+'[1]20'!I21</f>
        <v>6</v>
      </c>
      <c r="AA11" s="50">
        <f>+'[1]20'!J21</f>
        <v>3</v>
      </c>
      <c r="AB11" s="51">
        <f>+'[1]20'!K21</f>
        <v>38656.633999999998</v>
      </c>
      <c r="AC11" s="51">
        <f>+'[1]20'!L21</f>
        <v>18380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</row>
    <row r="12" spans="1:80" ht="12.75" x14ac:dyDescent="0.2">
      <c r="A12" s="43" t="s">
        <v>16</v>
      </c>
      <c r="B12" s="44"/>
      <c r="C12" s="44"/>
      <c r="D12" s="44"/>
      <c r="E12" s="44"/>
      <c r="F12" s="44"/>
      <c r="G12" s="44"/>
      <c r="H12" s="45"/>
      <c r="I12" s="32">
        <f t="shared" ref="I12:I23" si="3">+I11+1</f>
        <v>3</v>
      </c>
      <c r="J12" s="46">
        <f t="shared" si="2"/>
        <v>565</v>
      </c>
      <c r="K12" s="46">
        <f t="shared" si="1"/>
        <v>263</v>
      </c>
      <c r="L12" s="47">
        <f t="shared" si="1"/>
        <v>3305231.7600000002</v>
      </c>
      <c r="M12" s="47">
        <f t="shared" si="1"/>
        <v>1533424.7919999999</v>
      </c>
      <c r="N12" s="46">
        <f>+'[1]17'!N22</f>
        <v>0</v>
      </c>
      <c r="O12" s="46">
        <f>+'[1]17'!O22</f>
        <v>0</v>
      </c>
      <c r="P12" s="47">
        <f>+'[1]17'!P22</f>
        <v>0</v>
      </c>
      <c r="Q12" s="47">
        <f>+'[1]17'!Q22</f>
        <v>0</v>
      </c>
      <c r="R12" s="48">
        <f>+'[1]17'!R22+'[1]22'!M23</f>
        <v>363</v>
      </c>
      <c r="S12" s="48">
        <f>+'[1]17'!S22+'[1]22'!N23</f>
        <v>137</v>
      </c>
      <c r="T12" s="49">
        <f>+'[1]17'!T22+'[1]22'!O23</f>
        <v>2119332.2349999999</v>
      </c>
      <c r="U12" s="49">
        <f>+'[1]17'!U22+'[1]22'!P23</f>
        <v>804752.55799999996</v>
      </c>
      <c r="V12" s="46">
        <f>+'[1]17'!V22+'[1]22'!Q23</f>
        <v>196</v>
      </c>
      <c r="W12" s="46">
        <f>+'[1]17'!W22+'[1]22'!R23</f>
        <v>124</v>
      </c>
      <c r="X12" s="47">
        <f>+'[1]17'!X22+'[1]22'!S23</f>
        <v>1145816.7830000001</v>
      </c>
      <c r="Y12" s="47">
        <f>+'[1]17'!Y22+'[1]22'!T23</f>
        <v>712721.75</v>
      </c>
      <c r="Z12" s="50">
        <f>+'[1]20'!I22</f>
        <v>6</v>
      </c>
      <c r="AA12" s="50">
        <f>+'[1]20'!J22</f>
        <v>2</v>
      </c>
      <c r="AB12" s="51">
        <f>+'[1]20'!K22</f>
        <v>40082.741999999998</v>
      </c>
      <c r="AC12" s="51">
        <f>+'[1]20'!L22</f>
        <v>15950.484</v>
      </c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</row>
    <row r="13" spans="1:80" ht="12.75" x14ac:dyDescent="0.2">
      <c r="A13" s="43" t="s">
        <v>17</v>
      </c>
      <c r="B13" s="44"/>
      <c r="C13" s="44"/>
      <c r="D13" s="44"/>
      <c r="E13" s="44"/>
      <c r="F13" s="44"/>
      <c r="G13" s="44"/>
      <c r="H13" s="45"/>
      <c r="I13" s="32">
        <f t="shared" si="3"/>
        <v>4</v>
      </c>
      <c r="J13" s="46">
        <f t="shared" si="2"/>
        <v>2163</v>
      </c>
      <c r="K13" s="46">
        <f t="shared" si="1"/>
        <v>1102</v>
      </c>
      <c r="L13" s="47">
        <f t="shared" si="1"/>
        <v>12927129.049999999</v>
      </c>
      <c r="M13" s="47">
        <f t="shared" si="1"/>
        <v>6671167.0599999996</v>
      </c>
      <c r="N13" s="46">
        <f>+'[1]17'!N23</f>
        <v>0</v>
      </c>
      <c r="O13" s="46">
        <f>+'[1]17'!O23</f>
        <v>0</v>
      </c>
      <c r="P13" s="47">
        <f>+'[1]17'!P23</f>
        <v>0</v>
      </c>
      <c r="Q13" s="47">
        <f>+'[1]17'!Q23</f>
        <v>0</v>
      </c>
      <c r="R13" s="48">
        <f>+'[1]17'!R23+'[1]22'!M24</f>
        <v>1673</v>
      </c>
      <c r="S13" s="48">
        <f>+'[1]17'!S23+'[1]22'!N24</f>
        <v>756</v>
      </c>
      <c r="T13" s="49">
        <f>+'[1]17'!T23+'[1]22'!O24</f>
        <v>9833913.5749999993</v>
      </c>
      <c r="U13" s="49">
        <f>+'[1]17'!U23+'[1]22'!P24</f>
        <v>4452540.17</v>
      </c>
      <c r="V13" s="46">
        <f>+'[1]17'!V23+'[1]22'!Q24</f>
        <v>456</v>
      </c>
      <c r="W13" s="46">
        <f>+'[1]17'!W23+'[1]22'!R24</f>
        <v>323</v>
      </c>
      <c r="X13" s="47">
        <f>+'[1]17'!X23+'[1]22'!S24</f>
        <v>2854817.4739999999</v>
      </c>
      <c r="Y13" s="47">
        <f>+'[1]17'!Y23+'[1]22'!T24</f>
        <v>2049694.6459999999</v>
      </c>
      <c r="Z13" s="50">
        <f>+'[1]20'!I23</f>
        <v>34</v>
      </c>
      <c r="AA13" s="50">
        <f>+'[1]20'!J23</f>
        <v>23</v>
      </c>
      <c r="AB13" s="51">
        <f>+'[1]20'!K23</f>
        <v>238398.00099999999</v>
      </c>
      <c r="AC13" s="51">
        <f>+'[1]20'!L23</f>
        <v>168932.24400000001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</row>
    <row r="14" spans="1:80" ht="12.75" x14ac:dyDescent="0.2">
      <c r="A14" s="43" t="s">
        <v>18</v>
      </c>
      <c r="B14" s="44"/>
      <c r="C14" s="44"/>
      <c r="D14" s="44"/>
      <c r="E14" s="44"/>
      <c r="F14" s="44"/>
      <c r="G14" s="44"/>
      <c r="H14" s="45"/>
      <c r="I14" s="32">
        <f t="shared" si="3"/>
        <v>5</v>
      </c>
      <c r="J14" s="46">
        <f t="shared" si="2"/>
        <v>4848</v>
      </c>
      <c r="K14" s="46">
        <f t="shared" si="1"/>
        <v>2583</v>
      </c>
      <c r="L14" s="47">
        <f t="shared" si="1"/>
        <v>29524513.715</v>
      </c>
      <c r="M14" s="47">
        <f t="shared" si="1"/>
        <v>16047068.862353321</v>
      </c>
      <c r="N14" s="46">
        <f>+'[1]17'!N24</f>
        <v>0</v>
      </c>
      <c r="O14" s="46">
        <f>+'[1]17'!O24</f>
        <v>0</v>
      </c>
      <c r="P14" s="47">
        <f>+'[1]17'!P24</f>
        <v>0</v>
      </c>
      <c r="Q14" s="47">
        <f>+'[1]17'!Q24</f>
        <v>0</v>
      </c>
      <c r="R14" s="48">
        <f>+'[1]17'!R24+'[1]22'!M25</f>
        <v>3757</v>
      </c>
      <c r="S14" s="48">
        <f>+'[1]17'!S24+'[1]22'!N25</f>
        <v>1781</v>
      </c>
      <c r="T14" s="49">
        <f>+'[1]17'!T24+'[1]22'!O25</f>
        <v>22076189.528000001</v>
      </c>
      <c r="U14" s="49">
        <f>+'[1]17'!U24+'[1]22'!P25</f>
        <v>10462670.889</v>
      </c>
      <c r="V14" s="46">
        <f>+'[1]17'!V24+'[1]22'!Q25</f>
        <v>983</v>
      </c>
      <c r="W14" s="46">
        <f>+'[1]17'!W24+'[1]22'!R25</f>
        <v>733</v>
      </c>
      <c r="X14" s="47">
        <f>+'[1]17'!X24+'[1]22'!S25</f>
        <v>6599568.023</v>
      </c>
      <c r="Y14" s="47">
        <f>+'[1]17'!Y24+'[1]22'!T25</f>
        <v>5009143.5020000003</v>
      </c>
      <c r="Z14" s="50">
        <f>+'[1]20'!I24</f>
        <v>108</v>
      </c>
      <c r="AA14" s="50">
        <f>+'[1]20'!J24</f>
        <v>69</v>
      </c>
      <c r="AB14" s="51">
        <f>+'[1]20'!K24</f>
        <v>848756.16399999987</v>
      </c>
      <c r="AC14" s="51">
        <f>+'[1]20'!L24</f>
        <v>575254.4713533204</v>
      </c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</row>
    <row r="15" spans="1:80" ht="12.75" x14ac:dyDescent="0.2">
      <c r="A15" s="43" t="s">
        <v>19</v>
      </c>
      <c r="B15" s="44"/>
      <c r="C15" s="44"/>
      <c r="D15" s="44"/>
      <c r="E15" s="44"/>
      <c r="F15" s="44"/>
      <c r="G15" s="44"/>
      <c r="H15" s="45"/>
      <c r="I15" s="32">
        <f t="shared" si="3"/>
        <v>6</v>
      </c>
      <c r="J15" s="46">
        <f t="shared" si="2"/>
        <v>8916</v>
      </c>
      <c r="K15" s="46">
        <f t="shared" si="1"/>
        <v>5007</v>
      </c>
      <c r="L15" s="47">
        <f t="shared" si="1"/>
        <v>57767465.086000003</v>
      </c>
      <c r="M15" s="47">
        <f t="shared" si="1"/>
        <v>32900425.586000003</v>
      </c>
      <c r="N15" s="46">
        <f>+'[1]17'!N25</f>
        <v>1</v>
      </c>
      <c r="O15" s="46">
        <f>+'[1]17'!O25</f>
        <v>1</v>
      </c>
      <c r="P15" s="47">
        <f>+'[1]17'!P25</f>
        <v>7518.049</v>
      </c>
      <c r="Q15" s="47">
        <f>+'[1]17'!Q25</f>
        <v>7500</v>
      </c>
      <c r="R15" s="48">
        <f>+'[1]17'!R25+'[1]22'!M26</f>
        <v>6367</v>
      </c>
      <c r="S15" s="48">
        <f>+'[1]17'!S25+'[1]22'!N26</f>
        <v>3155</v>
      </c>
      <c r="T15" s="49">
        <f>+'[1]17'!T25+'[1]22'!O26</f>
        <v>38921929.489</v>
      </c>
      <c r="U15" s="49">
        <f>+'[1]17'!U25+'[1]22'!P26</f>
        <v>19313263.955000002</v>
      </c>
      <c r="V15" s="46">
        <f>+'[1]17'!V25+'[1]22'!Q26</f>
        <v>2111</v>
      </c>
      <c r="W15" s="46">
        <f>+'[1]17'!W25+'[1]22'!R26</f>
        <v>1650</v>
      </c>
      <c r="X15" s="47">
        <f>+'[1]17'!X25+'[1]22'!S26</f>
        <v>14524635.158</v>
      </c>
      <c r="Y15" s="47">
        <f>+'[1]17'!Y25+'[1]22'!T26</f>
        <v>11544809.862</v>
      </c>
      <c r="Z15" s="50">
        <f>+'[1]20'!I25</f>
        <v>437</v>
      </c>
      <c r="AA15" s="50">
        <f>+'[1]20'!J25</f>
        <v>201</v>
      </c>
      <c r="AB15" s="51">
        <f>+'[1]20'!K25</f>
        <v>4313382.3900000006</v>
      </c>
      <c r="AC15" s="51">
        <f>+'[1]20'!L25</f>
        <v>2034851.7689999999</v>
      </c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</row>
    <row r="16" spans="1:80" ht="12.75" x14ac:dyDescent="0.2">
      <c r="A16" s="43" t="s">
        <v>20</v>
      </c>
      <c r="B16" s="44"/>
      <c r="C16" s="44"/>
      <c r="D16" s="44"/>
      <c r="E16" s="44"/>
      <c r="F16" s="44"/>
      <c r="G16" s="44"/>
      <c r="H16" s="45"/>
      <c r="I16" s="32">
        <f t="shared" si="3"/>
        <v>7</v>
      </c>
      <c r="J16" s="46">
        <f t="shared" si="2"/>
        <v>14465</v>
      </c>
      <c r="K16" s="46">
        <f t="shared" si="1"/>
        <v>7704</v>
      </c>
      <c r="L16" s="47">
        <f t="shared" si="1"/>
        <v>110407542.258</v>
      </c>
      <c r="M16" s="47">
        <f t="shared" si="1"/>
        <v>54121256.061999999</v>
      </c>
      <c r="N16" s="46">
        <f>+'[1]17'!N26</f>
        <v>23</v>
      </c>
      <c r="O16" s="46">
        <f>+'[1]17'!O26</f>
        <v>12</v>
      </c>
      <c r="P16" s="47">
        <f>+'[1]17'!P26</f>
        <v>178051.198</v>
      </c>
      <c r="Q16" s="47">
        <f>+'[1]17'!Q26</f>
        <v>89770.15</v>
      </c>
      <c r="R16" s="48">
        <f>+'[1]17'!R26+'[1]22'!M27</f>
        <v>9213</v>
      </c>
      <c r="S16" s="48">
        <f>+'[1]17'!S26+'[1]22'!N27</f>
        <v>4551</v>
      </c>
      <c r="T16" s="49">
        <f>+'[1]17'!T26+'[1]22'!O27</f>
        <v>56574310.033</v>
      </c>
      <c r="U16" s="49">
        <f>+'[1]17'!U26+'[1]22'!P27</f>
        <v>27926652.982000001</v>
      </c>
      <c r="V16" s="46">
        <f>+'[1]17'!V26+'[1]22'!Q27</f>
        <v>3195</v>
      </c>
      <c r="W16" s="46">
        <f>+'[1]17'!W26+'[1]22'!R27</f>
        <v>2513</v>
      </c>
      <c r="X16" s="47">
        <f>+'[1]17'!X26+'[1]22'!S27</f>
        <v>21388241.616</v>
      </c>
      <c r="Y16" s="47">
        <f>+'[1]17'!Y26+'[1]22'!T27</f>
        <v>16898604.164999999</v>
      </c>
      <c r="Z16" s="50">
        <f>+'[1]20'!I26</f>
        <v>2034</v>
      </c>
      <c r="AA16" s="50">
        <f>+'[1]20'!J26</f>
        <v>628</v>
      </c>
      <c r="AB16" s="51">
        <f>+'[1]20'!K26</f>
        <v>32266939.410999998</v>
      </c>
      <c r="AC16" s="51">
        <f>+'[1]20'!L26</f>
        <v>9206228.7650000006</v>
      </c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</row>
    <row r="17" spans="1:80" ht="12.75" x14ac:dyDescent="0.2">
      <c r="A17" s="43" t="s">
        <v>21</v>
      </c>
      <c r="B17" s="44"/>
      <c r="C17" s="44"/>
      <c r="D17" s="44"/>
      <c r="E17" s="44"/>
      <c r="F17" s="44"/>
      <c r="G17" s="44"/>
      <c r="H17" s="45"/>
      <c r="I17" s="32">
        <f t="shared" si="3"/>
        <v>8</v>
      </c>
      <c r="J17" s="46">
        <f t="shared" si="2"/>
        <v>21863</v>
      </c>
      <c r="K17" s="46">
        <f t="shared" si="1"/>
        <v>11471</v>
      </c>
      <c r="L17" s="47">
        <f t="shared" si="1"/>
        <v>176772541.146</v>
      </c>
      <c r="M17" s="47">
        <f t="shared" si="1"/>
        <v>82180429.068646669</v>
      </c>
      <c r="N17" s="46">
        <f>+'[1]17'!N27</f>
        <v>175</v>
      </c>
      <c r="O17" s="46">
        <f>+'[1]17'!O27</f>
        <v>139</v>
      </c>
      <c r="P17" s="47">
        <f>+'[1]17'!P27</f>
        <v>1983913.9950000001</v>
      </c>
      <c r="Q17" s="47">
        <f>+'[1]17'!Q27</f>
        <v>1623335.946</v>
      </c>
      <c r="R17" s="48">
        <f>+'[1]17'!R27+'[1]22'!M28</f>
        <v>13452</v>
      </c>
      <c r="S17" s="48">
        <f>+'[1]17'!S27+'[1]22'!N28</f>
        <v>6586</v>
      </c>
      <c r="T17" s="49">
        <f>+'[1]17'!T27+'[1]22'!O28</f>
        <v>82072315.091000006</v>
      </c>
      <c r="U17" s="49">
        <f>+'[1]17'!U27+'[1]22'!P28</f>
        <v>40485588.724999994</v>
      </c>
      <c r="V17" s="46">
        <f>+'[1]17'!V27+'[1]22'!Q28</f>
        <v>4568</v>
      </c>
      <c r="W17" s="46">
        <f>+'[1]17'!W27+'[1]22'!R28</f>
        <v>3732</v>
      </c>
      <c r="X17" s="47">
        <f>+'[1]17'!X27+'[1]22'!S28</f>
        <v>29107061.105999999</v>
      </c>
      <c r="Y17" s="47">
        <f>+'[1]17'!Y27+'[1]22'!T28</f>
        <v>23958487.858999997</v>
      </c>
      <c r="Z17" s="50">
        <f>+'[1]20'!I27</f>
        <v>3668</v>
      </c>
      <c r="AA17" s="50">
        <f>+'[1]20'!J27</f>
        <v>1014</v>
      </c>
      <c r="AB17" s="51">
        <f>+'[1]20'!K27</f>
        <v>63609250.953999996</v>
      </c>
      <c r="AC17" s="51">
        <f>+'[1]20'!L27</f>
        <v>16113016.538646678</v>
      </c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</row>
    <row r="18" spans="1:80" ht="12.75" x14ac:dyDescent="0.2">
      <c r="A18" s="43" t="s">
        <v>22</v>
      </c>
      <c r="B18" s="44"/>
      <c r="C18" s="44"/>
      <c r="D18" s="44"/>
      <c r="E18" s="44"/>
      <c r="F18" s="44"/>
      <c r="G18" s="44"/>
      <c r="H18" s="45"/>
      <c r="I18" s="32">
        <f t="shared" si="3"/>
        <v>9</v>
      </c>
      <c r="J18" s="46">
        <f t="shared" si="2"/>
        <v>48286</v>
      </c>
      <c r="K18" s="46">
        <f t="shared" si="1"/>
        <v>34993</v>
      </c>
      <c r="L18" s="47">
        <f t="shared" si="1"/>
        <v>382388856.02399999</v>
      </c>
      <c r="M18" s="47">
        <f t="shared" si="1"/>
        <v>266541030.69499999</v>
      </c>
      <c r="N18" s="46">
        <f>+'[1]17'!N28</f>
        <v>23876</v>
      </c>
      <c r="O18" s="46">
        <f>+'[1]17'!O28</f>
        <v>23217</v>
      </c>
      <c r="P18" s="47">
        <f>+'[1]17'!P28</f>
        <v>194680009.84200001</v>
      </c>
      <c r="Q18" s="47">
        <f>+'[1]17'!Q28</f>
        <v>184321229.57499999</v>
      </c>
      <c r="R18" s="48">
        <f>+'[1]17'!R28+'[1]22'!M29</f>
        <v>16620</v>
      </c>
      <c r="S18" s="48">
        <f>+'[1]17'!S28+'[1]22'!N29</f>
        <v>7276</v>
      </c>
      <c r="T18" s="49">
        <f>+'[1]17'!T28+'[1]22'!O29</f>
        <v>102151720.288</v>
      </c>
      <c r="U18" s="49">
        <f>+'[1]17'!U28+'[1]22'!P29</f>
        <v>45235298.342</v>
      </c>
      <c r="V18" s="46">
        <f>+'[1]17'!V28+'[1]22'!Q29</f>
        <v>4490</v>
      </c>
      <c r="W18" s="46">
        <f>+'[1]17'!W28+'[1]22'!R29</f>
        <v>3624</v>
      </c>
      <c r="X18" s="47">
        <f>+'[1]17'!X28+'[1]22'!S29</f>
        <v>27781504.927999999</v>
      </c>
      <c r="Y18" s="47">
        <f>+'[1]17'!Y28+'[1]22'!T29</f>
        <v>22533753.973000001</v>
      </c>
      <c r="Z18" s="50">
        <f>+'[1]20'!I28</f>
        <v>3300</v>
      </c>
      <c r="AA18" s="50">
        <f>+'[1]20'!J28</f>
        <v>876</v>
      </c>
      <c r="AB18" s="51">
        <f>+'[1]20'!K28</f>
        <v>57775620.965999998</v>
      </c>
      <c r="AC18" s="51">
        <f>+'[1]20'!L28</f>
        <v>14450748.805</v>
      </c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</row>
    <row r="19" spans="1:80" ht="12.75" x14ac:dyDescent="0.2">
      <c r="A19" s="43" t="s">
        <v>23</v>
      </c>
      <c r="B19" s="44"/>
      <c r="C19" s="44"/>
      <c r="D19" s="44"/>
      <c r="E19" s="44"/>
      <c r="F19" s="44"/>
      <c r="G19" s="44"/>
      <c r="H19" s="45"/>
      <c r="I19" s="32">
        <f t="shared" si="3"/>
        <v>10</v>
      </c>
      <c r="J19" s="46">
        <f t="shared" si="2"/>
        <v>102680</v>
      </c>
      <c r="K19" s="46">
        <f t="shared" si="1"/>
        <v>76381</v>
      </c>
      <c r="L19" s="47">
        <f t="shared" si="1"/>
        <v>908072679.42600012</v>
      </c>
      <c r="M19" s="47">
        <f t="shared" si="1"/>
        <v>679690361.64200008</v>
      </c>
      <c r="N19" s="46">
        <f>+'[1]17'!N29</f>
        <v>83701</v>
      </c>
      <c r="O19" s="46">
        <f>+'[1]17'!O29</f>
        <v>70495</v>
      </c>
      <c r="P19" s="47">
        <f>+'[1]17'!P29</f>
        <v>764733507.06900001</v>
      </c>
      <c r="Q19" s="47">
        <f>+'[1]17'!Q29</f>
        <v>639553308.61600006</v>
      </c>
      <c r="R19" s="48">
        <f>+'[1]17'!R29+'[1]22'!M30</f>
        <v>13813</v>
      </c>
      <c r="S19" s="48">
        <f>+'[1]17'!S29+'[1]22'!N30</f>
        <v>3385</v>
      </c>
      <c r="T19" s="49">
        <f>+'[1]17'!T29+'[1]22'!O30</f>
        <v>83183635.381000012</v>
      </c>
      <c r="U19" s="49">
        <f>+'[1]17'!U29+'[1]22'!P30</f>
        <v>19108372.171</v>
      </c>
      <c r="V19" s="46">
        <f>+'[1]17'!V29+'[1]22'!Q30</f>
        <v>2419</v>
      </c>
      <c r="W19" s="46">
        <f>+'[1]17'!W29+'[1]22'!R30</f>
        <v>1910</v>
      </c>
      <c r="X19" s="47">
        <f>+'[1]17'!X29+'[1]22'!S30</f>
        <v>14660318.411</v>
      </c>
      <c r="Y19" s="47">
        <f>+'[1]17'!Y29+'[1]22'!T30</f>
        <v>11599821.696</v>
      </c>
      <c r="Z19" s="50">
        <f>+'[1]20'!I29</f>
        <v>2747</v>
      </c>
      <c r="AA19" s="50">
        <f>+'[1]20'!J29</f>
        <v>591</v>
      </c>
      <c r="AB19" s="51">
        <f>+'[1]20'!K29</f>
        <v>45495218.565000005</v>
      </c>
      <c r="AC19" s="51">
        <f>+'[1]20'!L29</f>
        <v>9428859.159</v>
      </c>
    </row>
    <row r="20" spans="1:80" ht="12.75" x14ac:dyDescent="0.2">
      <c r="A20" s="43" t="s">
        <v>24</v>
      </c>
      <c r="B20" s="44"/>
      <c r="C20" s="44"/>
      <c r="D20" s="44"/>
      <c r="E20" s="44"/>
      <c r="F20" s="44"/>
      <c r="G20" s="44"/>
      <c r="H20" s="45"/>
      <c r="I20" s="32">
        <f t="shared" si="3"/>
        <v>11</v>
      </c>
      <c r="J20" s="46">
        <f t="shared" si="2"/>
        <v>128448</v>
      </c>
      <c r="K20" s="46">
        <f t="shared" si="1"/>
        <v>75803</v>
      </c>
      <c r="L20" s="47">
        <f t="shared" si="1"/>
        <v>1161071881.7279999</v>
      </c>
      <c r="M20" s="47">
        <f t="shared" si="1"/>
        <v>682280283.20000005</v>
      </c>
      <c r="N20" s="46">
        <f>+'[1]17'!N30</f>
        <v>118217</v>
      </c>
      <c r="O20" s="46">
        <f>+'[1]17'!O30</f>
        <v>73593</v>
      </c>
      <c r="P20" s="47">
        <f>+'[1]17'!P30</f>
        <v>1069469923.35</v>
      </c>
      <c r="Q20" s="47">
        <f>+'[1]17'!Q30</f>
        <v>663777263.727</v>
      </c>
      <c r="R20" s="48">
        <f>+'[1]17'!R30+'[1]22'!M31</f>
        <v>5560</v>
      </c>
      <c r="S20" s="48">
        <f>+'[1]17'!S30+'[1]22'!N31</f>
        <v>639</v>
      </c>
      <c r="T20" s="49">
        <f>+'[1]17'!T30+'[1]22'!O31</f>
        <v>34076836.739</v>
      </c>
      <c r="U20" s="49">
        <f>+'[1]17'!U30+'[1]22'!P31</f>
        <v>4848618.1740000006</v>
      </c>
      <c r="V20" s="46">
        <f>+'[1]17'!V30+'[1]22'!Q31</f>
        <v>1341</v>
      </c>
      <c r="W20" s="46">
        <f>+'[1]17'!W30+'[1]22'!R31</f>
        <v>1042</v>
      </c>
      <c r="X20" s="47">
        <f>+'[1]17'!X30+'[1]22'!S31</f>
        <v>8302347.8700000001</v>
      </c>
      <c r="Y20" s="47">
        <f>+'[1]17'!Y30+'[1]22'!T31</f>
        <v>6549598.0949999997</v>
      </c>
      <c r="Z20" s="50">
        <f>+'[1]20'!I30</f>
        <v>3330</v>
      </c>
      <c r="AA20" s="50">
        <f>+'[1]20'!J30</f>
        <v>529</v>
      </c>
      <c r="AB20" s="51">
        <f>+'[1]20'!K30</f>
        <v>49222773.769000001</v>
      </c>
      <c r="AC20" s="51">
        <f>+'[1]20'!L30</f>
        <v>7104803.2039999999</v>
      </c>
    </row>
    <row r="21" spans="1:80" ht="12.75" x14ac:dyDescent="0.2">
      <c r="A21" s="43" t="s">
        <v>25</v>
      </c>
      <c r="B21" s="44"/>
      <c r="C21" s="44"/>
      <c r="D21" s="44"/>
      <c r="E21" s="44"/>
      <c r="F21" s="44"/>
      <c r="G21" s="44"/>
      <c r="H21" s="45"/>
      <c r="I21" s="32">
        <f t="shared" si="3"/>
        <v>12</v>
      </c>
      <c r="J21" s="46">
        <f t="shared" si="2"/>
        <v>89334</v>
      </c>
      <c r="K21" s="46">
        <f t="shared" si="1"/>
        <v>52588</v>
      </c>
      <c r="L21" s="47">
        <f t="shared" si="1"/>
        <v>820084669.6329999</v>
      </c>
      <c r="M21" s="47">
        <f t="shared" si="1"/>
        <v>461665777.18900001</v>
      </c>
      <c r="N21" s="46">
        <f>+'[1]17'!N31</f>
        <v>84408</v>
      </c>
      <c r="O21" s="46">
        <f>+'[1]17'!O31</f>
        <v>51243</v>
      </c>
      <c r="P21" s="47">
        <f>+'[1]17'!P31</f>
        <v>762347078.19599998</v>
      </c>
      <c r="Q21" s="47">
        <f>+'[1]17'!Q31</f>
        <v>449716184.38700002</v>
      </c>
      <c r="R21" s="48">
        <f>+'[1]17'!R31+'[1]22'!M32</f>
        <v>1060</v>
      </c>
      <c r="S21" s="48">
        <f>+'[1]17'!S31+'[1]22'!N32</f>
        <v>289</v>
      </c>
      <c r="T21" s="49">
        <f>+'[1]17'!T31+'[1]22'!O32</f>
        <v>9606850.4840000011</v>
      </c>
      <c r="U21" s="49">
        <f>+'[1]17'!U31+'[1]22'!P32</f>
        <v>2397650.8689999999</v>
      </c>
      <c r="V21" s="46">
        <f>+'[1]17'!V31+'[1]22'!Q32</f>
        <v>846</v>
      </c>
      <c r="W21" s="46">
        <f>+'[1]17'!W31+'[1]22'!R32</f>
        <v>674</v>
      </c>
      <c r="X21" s="47">
        <f>+'[1]17'!X31+'[1]22'!S32</f>
        <v>5473725.6910000006</v>
      </c>
      <c r="Y21" s="47">
        <f>+'[1]17'!Y31+'[1]22'!T32</f>
        <v>4458545.4680000003</v>
      </c>
      <c r="Z21" s="50">
        <f>+'[1]20'!I31</f>
        <v>3020</v>
      </c>
      <c r="AA21" s="50">
        <f>+'[1]20'!J31</f>
        <v>382</v>
      </c>
      <c r="AB21" s="51">
        <f>+'[1]20'!K31</f>
        <v>42657015.261999995</v>
      </c>
      <c r="AC21" s="51">
        <f>+'[1]20'!L31</f>
        <v>5093396.4649999999</v>
      </c>
    </row>
    <row r="22" spans="1:80" ht="12.75" x14ac:dyDescent="0.2">
      <c r="A22" s="43" t="s">
        <v>26</v>
      </c>
      <c r="B22" s="44"/>
      <c r="C22" s="44"/>
      <c r="D22" s="44"/>
      <c r="E22" s="44"/>
      <c r="F22" s="44"/>
      <c r="G22" s="44"/>
      <c r="H22" s="45"/>
      <c r="I22" s="32">
        <f t="shared" si="3"/>
        <v>13</v>
      </c>
      <c r="J22" s="46">
        <f t="shared" si="2"/>
        <v>49781</v>
      </c>
      <c r="K22" s="46">
        <f t="shared" si="1"/>
        <v>30272</v>
      </c>
      <c r="L22" s="47">
        <f t="shared" si="1"/>
        <v>468934574.70700002</v>
      </c>
      <c r="M22" s="47">
        <f t="shared" si="1"/>
        <v>273083840.03000003</v>
      </c>
      <c r="N22" s="46">
        <f>+'[1]17'!N32</f>
        <v>46890</v>
      </c>
      <c r="O22" s="46">
        <f>+'[1]17'!O32</f>
        <v>29467</v>
      </c>
      <c r="P22" s="47">
        <f>+'[1]17'!P32</f>
        <v>432214109.99299997</v>
      </c>
      <c r="Q22" s="47">
        <f>+'[1]17'!Q32</f>
        <v>265515781.73500001</v>
      </c>
      <c r="R22" s="48">
        <f>+'[1]17'!R32+'[1]22'!M33</f>
        <v>480</v>
      </c>
      <c r="S22" s="48">
        <f>+'[1]17'!S32+'[1]22'!N33</f>
        <v>130</v>
      </c>
      <c r="T22" s="49">
        <f>+'[1]17'!T32+'[1]22'!O33</f>
        <v>4797338.5449999999</v>
      </c>
      <c r="U22" s="49">
        <f>+'[1]17'!U32+'[1]22'!P33</f>
        <v>1143339.5759999999</v>
      </c>
      <c r="V22" s="46">
        <f>+'[1]17'!V32+'[1]22'!Q33</f>
        <v>505</v>
      </c>
      <c r="W22" s="46">
        <f>+'[1]17'!W32+'[1]22'!R33</f>
        <v>415</v>
      </c>
      <c r="X22" s="47">
        <f>+'[1]17'!X32+'[1]22'!S33</f>
        <v>3446366.5650000004</v>
      </c>
      <c r="Y22" s="47">
        <f>+'[1]17'!Y32+'[1]22'!T33</f>
        <v>2913344.7850000001</v>
      </c>
      <c r="Z22" s="50">
        <f>+'[1]20'!I32</f>
        <v>1906</v>
      </c>
      <c r="AA22" s="50">
        <f>+'[1]20'!J32</f>
        <v>260</v>
      </c>
      <c r="AB22" s="51">
        <f>+'[1]20'!K32</f>
        <v>28476759.604000002</v>
      </c>
      <c r="AC22" s="51">
        <f>+'[1]20'!L32</f>
        <v>3511373.9339999999</v>
      </c>
    </row>
    <row r="23" spans="1:80" ht="12.75" x14ac:dyDescent="0.2">
      <c r="A23" s="43" t="s">
        <v>27</v>
      </c>
      <c r="B23" s="44"/>
      <c r="C23" s="44"/>
      <c r="D23" s="44"/>
      <c r="E23" s="44"/>
      <c r="F23" s="44"/>
      <c r="G23" s="44"/>
      <c r="H23" s="45"/>
      <c r="I23" s="32">
        <f t="shared" si="3"/>
        <v>14</v>
      </c>
      <c r="J23" s="46">
        <f t="shared" si="2"/>
        <v>60193</v>
      </c>
      <c r="K23" s="46">
        <f t="shared" si="1"/>
        <v>38504</v>
      </c>
      <c r="L23" s="47">
        <f t="shared" si="1"/>
        <v>576050956.5480001</v>
      </c>
      <c r="M23" s="47">
        <f t="shared" si="1"/>
        <v>341077533.20600003</v>
      </c>
      <c r="N23" s="46">
        <f>+'[1]17'!N33</f>
        <v>57006</v>
      </c>
      <c r="O23" s="46">
        <f>+'[1]17'!O33</f>
        <v>37365</v>
      </c>
      <c r="P23" s="47">
        <f>+'[1]17'!P33</f>
        <v>534430826.46799999</v>
      </c>
      <c r="Q23" s="47">
        <f>+'[1]17'!Q33</f>
        <v>330098700.60299999</v>
      </c>
      <c r="R23" s="48">
        <f>+'[1]17'!R33+'[1]22'!M34</f>
        <v>263</v>
      </c>
      <c r="S23" s="48">
        <f>+'[1]17'!S33+'[1]22'!N34</f>
        <v>68</v>
      </c>
      <c r="T23" s="49">
        <f>+'[1]17'!T33+'[1]22'!O34</f>
        <v>2760148.3819999998</v>
      </c>
      <c r="U23" s="49">
        <f>+'[1]17'!U33+'[1]22'!P34</f>
        <v>613969.79</v>
      </c>
      <c r="V23" s="46">
        <f>+'[1]17'!V33+'[1]22'!Q34</f>
        <v>829</v>
      </c>
      <c r="W23" s="46">
        <f>+'[1]17'!W33+'[1]22'!R34</f>
        <v>716</v>
      </c>
      <c r="X23" s="47">
        <f>+'[1]17'!X33+'[1]22'!S34</f>
        <v>5853421.5800000001</v>
      </c>
      <c r="Y23" s="47">
        <f>+'[1]17'!Y33+'[1]22'!T34</f>
        <v>5187816.5640000002</v>
      </c>
      <c r="Z23" s="50">
        <f>+'[1]20'!I33</f>
        <v>2095</v>
      </c>
      <c r="AA23" s="50">
        <f>+'[1]20'!J33</f>
        <v>355</v>
      </c>
      <c r="AB23" s="51">
        <f>+'[1]20'!K33</f>
        <v>33006560.118000001</v>
      </c>
      <c r="AC23" s="51">
        <f>+'[1]20'!L33</f>
        <v>5177046.2490000008</v>
      </c>
    </row>
  </sheetData>
  <mergeCells count="44">
    <mergeCell ref="A19:H19"/>
    <mergeCell ref="A20:H20"/>
    <mergeCell ref="A21:H21"/>
    <mergeCell ref="A22:H22"/>
    <mergeCell ref="A23:H23"/>
    <mergeCell ref="A13:H13"/>
    <mergeCell ref="A14:H14"/>
    <mergeCell ref="A15:H15"/>
    <mergeCell ref="A16:H16"/>
    <mergeCell ref="A17:H17"/>
    <mergeCell ref="A18:H18"/>
    <mergeCell ref="AA7:AA8"/>
    <mergeCell ref="AC7:AC8"/>
    <mergeCell ref="A9:H9"/>
    <mergeCell ref="A10:H10"/>
    <mergeCell ref="A11:H11"/>
    <mergeCell ref="A12:H12"/>
    <mergeCell ref="Z6:Z8"/>
    <mergeCell ref="AB6:AB8"/>
    <mergeCell ref="K7:K8"/>
    <mergeCell ref="M7:M8"/>
    <mergeCell ref="O7:O8"/>
    <mergeCell ref="Q7:Q8"/>
    <mergeCell ref="S7:S8"/>
    <mergeCell ref="U7:U8"/>
    <mergeCell ref="W7:W8"/>
    <mergeCell ref="Y7:Y8"/>
    <mergeCell ref="V5:Y5"/>
    <mergeCell ref="Z5:AC5"/>
    <mergeCell ref="J6:J8"/>
    <mergeCell ref="L6:L8"/>
    <mergeCell ref="N6:N8"/>
    <mergeCell ref="P6:P8"/>
    <mergeCell ref="R6:R8"/>
    <mergeCell ref="T6:T8"/>
    <mergeCell ref="V6:V8"/>
    <mergeCell ref="X6:X8"/>
    <mergeCell ref="A2:AC2"/>
    <mergeCell ref="A4:H8"/>
    <mergeCell ref="I4:I8"/>
    <mergeCell ref="J4:M5"/>
    <mergeCell ref="N4:AC4"/>
    <mergeCell ref="N5:Q5"/>
    <mergeCell ref="R5:U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2026-03-25T07:28:31Z</dcterms:created>
  <dcterms:modified xsi:type="dcterms:W3CDTF">2026-03-25T07:29:29Z</dcterms:modified>
</cp:coreProperties>
</file>